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AFF_FS00006/Lib0004/10 総括係/17 定款等共済組合規程類/04 組合員等の資格、短期給付及び掛金等に係る申請書及び届出書様式/R06.12.02一部改正/03_施行版（R061202）/"/>
    </mc:Choice>
  </mc:AlternateContent>
  <xr:revisionPtr revIDLastSave="4" documentId="13_ncr:1_{75488BD1-9B43-4961-8BDA-7ED0266BD87F}" xr6:coauthVersionLast="47" xr6:coauthVersionMax="47" xr10:uidLastSave="{32939F58-D142-4811-95E8-C3D5FBC17D3B}"/>
  <bookViews>
    <workbookView xWindow="-120" yWindow="-120" windowWidth="29040" windowHeight="15840" activeTab="2" xr2:uid="{00000000-000D-0000-FFFF-FFFF00000000}"/>
  </bookViews>
  <sheets>
    <sheet name="入力表" sheetId="3" r:id="rId1"/>
    <sheet name="様式 " sheetId="12" r:id="rId2"/>
    <sheet name="報酬支給額証明書" sheetId="10" r:id="rId3"/>
    <sheet name="国家公務員一般職" sheetId="13" r:id="rId4"/>
    <sheet name="国家公務員一般職 (入力例)" sheetId="14" r:id="rId5"/>
    <sheet name="設定" sheetId="9" state="hidden" r:id="rId6"/>
  </sheets>
  <definedNames>
    <definedName name="_xlnm.Print_Area" localSheetId="3">国家公務員一般職!$A$1:$BX$61</definedName>
    <definedName name="_xlnm.Print_Area" localSheetId="4">'国家公務員一般職 (入力例)'!$A$1:$BX$61</definedName>
    <definedName name="_xlnm.Print_Area" localSheetId="0">入力表!$B$1:$P$21</definedName>
    <definedName name="_xlnm.Print_Area" localSheetId="2">報酬支給額証明書!$A$1:$CK$27</definedName>
    <definedName name="_xlnm.Print_Area" localSheetId="1">'様式 '!$A$1:$EB$194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4" l="1"/>
  <c r="D41" i="14"/>
  <c r="AA29" i="14"/>
  <c r="F56" i="14" s="1"/>
  <c r="M29" i="14"/>
  <c r="AS26" i="14"/>
  <c r="M26" i="14"/>
  <c r="M23" i="14"/>
  <c r="BG41" i="14" s="1"/>
  <c r="AA21" i="14"/>
  <c r="M20" i="14"/>
  <c r="M17" i="14"/>
  <c r="M14" i="14"/>
  <c r="AZ26" i="14" s="1"/>
  <c r="BI11" i="14"/>
  <c r="M11" i="14"/>
  <c r="BI8" i="14"/>
  <c r="AI8" i="14"/>
  <c r="D41" i="13"/>
  <c r="AS26" i="13"/>
  <c r="M11" i="13"/>
  <c r="D46" i="13"/>
  <c r="AA21" i="13"/>
  <c r="BQ27" i="14" l="1"/>
  <c r="AC44" i="14" s="1"/>
  <c r="M41" i="14"/>
  <c r="CA21" i="10"/>
  <c r="DS165" i="12"/>
  <c r="DS161" i="12"/>
  <c r="DS157" i="12"/>
  <c r="DL181" i="12"/>
  <c r="DL177" i="12"/>
  <c r="DL173" i="12"/>
  <c r="DL169" i="12"/>
  <c r="DL165" i="12"/>
  <c r="DL161" i="12"/>
  <c r="DL157" i="12"/>
  <c r="DE181" i="12"/>
  <c r="DE177" i="12"/>
  <c r="DE173" i="12"/>
  <c r="DE169" i="12"/>
  <c r="DE165" i="12"/>
  <c r="DE161" i="12"/>
  <c r="DE157" i="12"/>
  <c r="CX157" i="12"/>
  <c r="CQ157" i="12"/>
  <c r="CX181" i="12"/>
  <c r="CX177" i="12"/>
  <c r="CX173" i="12"/>
  <c r="Q21" i="3"/>
  <c r="K15" i="3" s="1"/>
  <c r="B1" i="9"/>
  <c r="C1" i="9" s="1"/>
  <c r="B2" i="9" s="1"/>
  <c r="CX169" i="12"/>
  <c r="CX165" i="12"/>
  <c r="CX161" i="12"/>
  <c r="CQ177" i="12"/>
  <c r="CQ169" i="12"/>
  <c r="AW169" i="12"/>
  <c r="CQ165" i="12"/>
  <c r="CQ161" i="12"/>
  <c r="CQ181" i="12"/>
  <c r="CQ173" i="12"/>
  <c r="K14" i="3"/>
  <c r="R56" i="14" l="1"/>
  <c r="K16" i="3"/>
  <c r="K17" i="3"/>
  <c r="K20" i="3"/>
  <c r="K21" i="3"/>
  <c r="K18" i="3"/>
  <c r="K19" i="3"/>
  <c r="AA29" i="13"/>
  <c r="AC175" i="12" s="1"/>
  <c r="BI11" i="13"/>
  <c r="BI8" i="13"/>
  <c r="AI8" i="13"/>
  <c r="M29" i="13"/>
  <c r="M26" i="13"/>
  <c r="M23" i="13"/>
  <c r="M20" i="13"/>
  <c r="M17" i="13"/>
  <c r="M14" i="13"/>
  <c r="AZ26" i="13" s="1"/>
  <c r="BQ27" i="13" s="1"/>
  <c r="F56" i="13" l="1"/>
  <c r="BG41" i="13"/>
  <c r="AC44" i="13" l="1"/>
  <c r="M41" i="13"/>
  <c r="R56" i="13" l="1"/>
  <c r="BJ28" i="12"/>
  <c r="AC181" i="12" l="1"/>
  <c r="E161" i="12"/>
  <c r="BI116" i="12"/>
  <c r="AX116" i="12"/>
  <c r="AS116" i="12"/>
  <c r="U116" i="12"/>
  <c r="K116" i="12"/>
  <c r="E116" i="12"/>
  <c r="CG77" i="12"/>
  <c r="CG73" i="12"/>
  <c r="DF32" i="12"/>
  <c r="CW32" i="12"/>
  <c r="CN32" i="12"/>
  <c r="CJ32" i="12"/>
  <c r="BV32" i="12"/>
  <c r="BM32" i="12"/>
  <c r="BD32" i="12"/>
  <c r="AY32" i="12"/>
  <c r="AL28" i="12"/>
  <c r="AD28" i="12"/>
  <c r="V28" i="12"/>
  <c r="Q28" i="12"/>
  <c r="AL24" i="12"/>
  <c r="AD24" i="12"/>
  <c r="V24" i="12"/>
  <c r="Q24" i="12"/>
  <c r="CZ16" i="12"/>
  <c r="BJ16" i="12"/>
  <c r="Q16" i="12"/>
  <c r="BE15" i="10"/>
  <c r="AF15" i="10"/>
  <c r="F15" i="10"/>
  <c r="V11" i="10"/>
  <c r="B11" i="10"/>
  <c r="BV26" i="10"/>
  <c r="BQ26" i="10"/>
  <c r="BL26" i="10"/>
  <c r="BG26" i="10"/>
  <c r="BB26" i="10"/>
  <c r="AW26" i="10"/>
  <c r="AR26" i="10"/>
  <c r="AM26" i="10"/>
  <c r="AH26" i="10"/>
  <c r="CA25" i="10"/>
  <c r="CA23" i="10"/>
  <c r="S20" i="10"/>
  <c r="X20" i="10" s="1"/>
  <c r="Z161" i="12" l="1"/>
  <c r="BO161" i="12" s="1"/>
  <c r="S26" i="10"/>
  <c r="CJ153" i="12"/>
  <c r="AC20" i="10"/>
  <c r="X26" i="10" l="1"/>
  <c r="EG153" i="12"/>
  <c r="AC26" i="10"/>
  <c r="CA26" i="10" l="1"/>
  <c r="CJ173" i="12"/>
  <c r="CJ169" i="12"/>
  <c r="CJ177" i="12"/>
  <c r="CJ161" i="12"/>
  <c r="CJ165" i="12"/>
  <c r="CJ181" i="12"/>
  <c r="CJ157" i="12"/>
  <c r="E155" i="12"/>
  <c r="AW155" i="12" l="1"/>
  <c r="E169" i="12" s="1"/>
  <c r="E175" i="12" s="1"/>
  <c r="AW175" i="12" l="1"/>
  <c r="E181" i="12" s="1"/>
  <c r="AW181" i="12" s="1"/>
  <c r="CZ24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　雄馬</author>
  </authors>
  <commentList>
    <comment ref="D11" authorId="0" shapeId="0" xr:uid="{3E4545E4-39A7-4673-8931-C54726EC0359}">
      <text>
        <r>
          <rPr>
            <b/>
            <sz val="9"/>
            <color indexed="81"/>
            <rFont val="MS P ゴシック"/>
            <family val="3"/>
            <charset val="128"/>
          </rPr>
          <t>独立行政法人等の場合は就業規則等に基づく、休日(祝日や年末年始等)を平日から除いた日数を記入してください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藤田　大介</author>
    <author>平塚　克庸</author>
  </authors>
  <commentList>
    <comment ref="AU6" authorId="0" shapeId="0" xr:uid="{3A830ABA-2889-4530-80EB-E7A28D1C95A8}">
      <text>
        <r>
          <rPr>
            <b/>
            <sz val="9"/>
            <color indexed="81"/>
            <rFont val="MS P ゴシック"/>
            <family val="3"/>
            <charset val="128"/>
          </rPr>
          <t>末日以降の日付を記入してください。</t>
        </r>
      </text>
    </comment>
    <comment ref="AW18" authorId="0" shapeId="0" xr:uid="{A4C92042-EFA7-4F94-8069-1ABCC36D066D}">
      <text>
        <r>
          <rPr>
            <b/>
            <sz val="9"/>
            <color indexed="81"/>
            <rFont val="MS P ゴシック"/>
            <family val="3"/>
            <charset val="128"/>
          </rPr>
          <t>本来支給されるべき額を記入してください。
例：６ヶ月定期の場合は１／６の額</t>
        </r>
      </text>
    </comment>
    <comment ref="CA23" authorId="1" shapeId="0" xr:uid="{4D7BCEA0-42E3-4253-95D7-B5C9E31C80B4}">
      <text>
        <r>
          <rPr>
            <b/>
            <sz val="9"/>
            <color indexed="81"/>
            <rFont val="MS P ゴシック"/>
            <family val="3"/>
            <charset val="128"/>
          </rPr>
          <t>減額の基礎となる地域手当額</t>
        </r>
      </text>
    </comment>
    <comment ref="CA25" authorId="1" shapeId="0" xr:uid="{D9042715-BABB-4348-B0CB-16EABB7C53A0}">
      <text>
        <r>
          <rPr>
            <b/>
            <sz val="9"/>
            <color indexed="81"/>
            <rFont val="MS P ゴシック"/>
            <family val="3"/>
            <charset val="128"/>
          </rPr>
          <t>減額の基礎となる広域異動手当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榊枝　保裕</author>
  </authors>
  <commentList>
    <comment ref="C1" authorId="0" shapeId="0" xr:uid="{28B2968F-8B58-443E-80D5-07014AB8848D}">
      <text>
        <r>
          <rPr>
            <sz val="9"/>
            <color indexed="81"/>
            <rFont val="MS P ゴシック"/>
            <family val="3"/>
            <charset val="128"/>
          </rPr>
          <t>MATCH関数
請求期間開始日(B1)の日付がE列の何番目になるかを確認
OFFSET関数
MATCH関数の範囲(行数の高さ)をE列の空白以外のセル数から計算
IFERROR関数
上記関数のエラー時に空白を表示させる</t>
        </r>
      </text>
    </comment>
    <comment ref="E1" authorId="0" shapeId="0" xr:uid="{EBC5FC6F-DB07-40C6-A648-D76BC7A60E06}">
      <text>
        <r>
          <rPr>
            <sz val="9"/>
            <color indexed="81"/>
            <rFont val="MS P ゴシック"/>
            <family val="3"/>
            <charset val="128"/>
          </rPr>
          <t>雇用保険給付相当額の告示適用年月日を入力
＊C1セルの計算上適用年月日以外のものは入力しないこと。
＊最後の行は翌年の未告示として入力しておくと、新しい告示額を反映していない期間が入力された場合にエラー確認ができる。</t>
        </r>
      </text>
    </comment>
    <comment ref="B2" authorId="0" shapeId="0" xr:uid="{BC892D7E-22B0-473D-93A1-359CD4FBC5A3}">
      <text>
        <r>
          <rPr>
            <sz val="9"/>
            <color indexed="81"/>
            <rFont val="MS P ゴシック"/>
            <family val="3"/>
            <charset val="128"/>
          </rPr>
          <t>OFFSET関数
F1セルから位置をC1セルの何番目から指定
(F1セルの位置を0として認識しているためC1-1としている)
IFERROR関数
上記関数のエラー時に空白を表示させる</t>
        </r>
      </text>
    </comment>
  </commentList>
</comments>
</file>

<file path=xl/sharedStrings.xml><?xml version="1.0" encoding="utf-8"?>
<sst xmlns="http://schemas.openxmlformats.org/spreadsheetml/2006/main" count="386" uniqueCount="213">
  <si>
    <t>入力項目</t>
    <rPh sb="0" eb="2">
      <t>ニュウリョク</t>
    </rPh>
    <rPh sb="2" eb="4">
      <t>コウモク</t>
    </rPh>
    <phoneticPr fontId="6"/>
  </si>
  <si>
    <t>説明</t>
    <rPh sb="0" eb="2">
      <t>セツメイ</t>
    </rPh>
    <phoneticPr fontId="6"/>
  </si>
  <si>
    <t>入力欄</t>
    <rPh sb="0" eb="3">
      <t>ニュウリョクラン</t>
    </rPh>
    <phoneticPr fontId="6"/>
  </si>
  <si>
    <t>（例）</t>
    <rPh sb="1" eb="2">
      <t>レイ</t>
    </rPh>
    <phoneticPr fontId="6"/>
  </si>
  <si>
    <t>所属所</t>
    <rPh sb="0" eb="3">
      <t>ショゾクショ</t>
    </rPh>
    <phoneticPr fontId="6"/>
  </si>
  <si>
    <t>組合員の所属所を入力してください</t>
    <rPh sb="0" eb="3">
      <t>クミアイイン</t>
    </rPh>
    <rPh sb="4" eb="7">
      <t>ショゾクショ</t>
    </rPh>
    <rPh sb="8" eb="10">
      <t>ニュウリョク</t>
    </rPh>
    <phoneticPr fontId="6"/>
  </si>
  <si>
    <t>○○局△△課</t>
    <rPh sb="2" eb="3">
      <t>キョク</t>
    </rPh>
    <rPh sb="5" eb="6">
      <t>カ</t>
    </rPh>
    <phoneticPr fontId="6"/>
  </si>
  <si>
    <t>組合員氏名</t>
    <rPh sb="0" eb="3">
      <t>クミアイイン</t>
    </rPh>
    <rPh sb="3" eb="5">
      <t>シメイ</t>
    </rPh>
    <phoneticPr fontId="6"/>
  </si>
  <si>
    <t>氏名を入力してください</t>
    <rPh sb="0" eb="2">
      <t>シメイ</t>
    </rPh>
    <rPh sb="3" eb="5">
      <t>ニュウリョク</t>
    </rPh>
    <phoneticPr fontId="6"/>
  </si>
  <si>
    <t>農林　太郎</t>
    <rPh sb="0" eb="2">
      <t>ノウリン</t>
    </rPh>
    <rPh sb="3" eb="5">
      <t>タロウ</t>
    </rPh>
    <phoneticPr fontId="6"/>
  </si>
  <si>
    <t>組合員住所</t>
    <rPh sb="0" eb="3">
      <t>クミアイイン</t>
    </rPh>
    <rPh sb="3" eb="5">
      <t>ジュウショ</t>
    </rPh>
    <phoneticPr fontId="6"/>
  </si>
  <si>
    <t>組合員の住所を入力してください</t>
    <rPh sb="0" eb="3">
      <t>クミアイイン</t>
    </rPh>
    <rPh sb="4" eb="6">
      <t>ジュウショ</t>
    </rPh>
    <rPh sb="7" eb="9">
      <t>ニュウリョク</t>
    </rPh>
    <phoneticPr fontId="6"/>
  </si>
  <si>
    <t>東京都千代田区霞が関〇－〇－〇</t>
    <phoneticPr fontId="6"/>
  </si>
  <si>
    <t>東京都千代田区霞が関〇－〇－〇</t>
    <rPh sb="0" eb="3">
      <t>トウキョウト</t>
    </rPh>
    <rPh sb="3" eb="7">
      <t>チヨダク</t>
    </rPh>
    <rPh sb="7" eb="8">
      <t>カスミ</t>
    </rPh>
    <rPh sb="9" eb="10">
      <t>セキ</t>
    </rPh>
    <phoneticPr fontId="6"/>
  </si>
  <si>
    <t>標準報酬月額</t>
    <rPh sb="0" eb="2">
      <t>ヒョウジュン</t>
    </rPh>
    <rPh sb="2" eb="4">
      <t>ホウシュウ</t>
    </rPh>
    <rPh sb="4" eb="6">
      <t>ゲツガク</t>
    </rPh>
    <phoneticPr fontId="6"/>
  </si>
  <si>
    <t>組合員の標準報酬月額を入力してください</t>
    <rPh sb="0" eb="3">
      <t>クミアイイン</t>
    </rPh>
    <rPh sb="4" eb="6">
      <t>ヒョウジュン</t>
    </rPh>
    <rPh sb="6" eb="8">
      <t>ホウシュウ</t>
    </rPh>
    <rPh sb="8" eb="10">
      <t>ゲツガク</t>
    </rPh>
    <rPh sb="11" eb="13">
      <t>ニュウリョク</t>
    </rPh>
    <phoneticPr fontId="6"/>
  </si>
  <si>
    <t>介護休暇を承認した期間</t>
    <rPh sb="0" eb="2">
      <t>カイゴ</t>
    </rPh>
    <rPh sb="2" eb="4">
      <t>キュウカ</t>
    </rPh>
    <rPh sb="5" eb="7">
      <t>ショウニン</t>
    </rPh>
    <rPh sb="9" eb="11">
      <t>キカン</t>
    </rPh>
    <phoneticPr fontId="6"/>
  </si>
  <si>
    <t>～</t>
    <phoneticPr fontId="6"/>
  </si>
  <si>
    <t>介護休暇を取得した月の給与期間</t>
    <rPh sb="0" eb="2">
      <t>カイゴ</t>
    </rPh>
    <rPh sb="2" eb="4">
      <t>キュウカ</t>
    </rPh>
    <rPh sb="5" eb="7">
      <t>シュトク</t>
    </rPh>
    <rPh sb="9" eb="10">
      <t>ツキ</t>
    </rPh>
    <rPh sb="11" eb="13">
      <t>キュウヨ</t>
    </rPh>
    <rPh sb="13" eb="15">
      <t>キカン</t>
    </rPh>
    <phoneticPr fontId="6"/>
  </si>
  <si>
    <t>同上</t>
    <rPh sb="0" eb="2">
      <t>ドウジョウ</t>
    </rPh>
    <phoneticPr fontId="6"/>
  </si>
  <si>
    <t>今回の請求期間</t>
    <rPh sb="0" eb="2">
      <t>コンカイ</t>
    </rPh>
    <rPh sb="3" eb="5">
      <t>セイキュウ</t>
    </rPh>
    <rPh sb="5" eb="7">
      <t>キカン</t>
    </rPh>
    <phoneticPr fontId="6"/>
  </si>
  <si>
    <r>
      <t xml:space="preserve">支給該当日だけ表示させ、支給しない日にちを消してください。
</t>
    </r>
    <r>
      <rPr>
        <sz val="11"/>
        <color rgb="FFFF0000"/>
        <rFont val="ＭＳ Ｐ明朝"/>
        <family val="1"/>
        <charset val="128"/>
      </rPr>
      <t>※請求書裏面の今回支給日数欄に反映されます。</t>
    </r>
    <rPh sb="0" eb="2">
      <t>シキュウ</t>
    </rPh>
    <rPh sb="2" eb="4">
      <t>ガイトウ</t>
    </rPh>
    <rPh sb="4" eb="5">
      <t>ビ</t>
    </rPh>
    <rPh sb="7" eb="9">
      <t>ヒョウジ</t>
    </rPh>
    <rPh sb="12" eb="14">
      <t>シキュウ</t>
    </rPh>
    <rPh sb="17" eb="18">
      <t>ヒ</t>
    </rPh>
    <rPh sb="21" eb="22">
      <t>ケ</t>
    </rPh>
    <rPh sb="31" eb="34">
      <t>セイキュウショ</t>
    </rPh>
    <rPh sb="34" eb="36">
      <t>ウラメン</t>
    </rPh>
    <rPh sb="37" eb="39">
      <t>コンカイ</t>
    </rPh>
    <rPh sb="39" eb="41">
      <t>シキュウ</t>
    </rPh>
    <rPh sb="41" eb="43">
      <t>ニッスウ</t>
    </rPh>
    <rPh sb="43" eb="44">
      <t>ラン</t>
    </rPh>
    <rPh sb="45" eb="47">
      <t>ハンエイ</t>
    </rPh>
    <phoneticPr fontId="6"/>
  </si>
  <si>
    <t>その月の介護休業取得日数</t>
    <rPh sb="2" eb="3">
      <t>ツキ</t>
    </rPh>
    <rPh sb="4" eb="6">
      <t>カイゴ</t>
    </rPh>
    <rPh sb="6" eb="8">
      <t>キュウギョウ</t>
    </rPh>
    <rPh sb="8" eb="10">
      <t>シュトク</t>
    </rPh>
    <rPh sb="10" eb="12">
      <t>ニッスウ</t>
    </rPh>
    <phoneticPr fontId="6"/>
  </si>
  <si>
    <t>介護休暇を取得した日数を入力してください</t>
    <rPh sb="0" eb="2">
      <t>カイゴ</t>
    </rPh>
    <rPh sb="2" eb="4">
      <t>キュウカ</t>
    </rPh>
    <rPh sb="5" eb="7">
      <t>シュトク</t>
    </rPh>
    <rPh sb="9" eb="11">
      <t>ニッスウ</t>
    </rPh>
    <rPh sb="12" eb="14">
      <t>ニュウリョク</t>
    </rPh>
    <phoneticPr fontId="6"/>
  </si>
  <si>
    <t>その月の要勤務日数</t>
    <rPh sb="2" eb="3">
      <t>ツキ</t>
    </rPh>
    <rPh sb="4" eb="5">
      <t>ヨウ</t>
    </rPh>
    <rPh sb="5" eb="7">
      <t>キンム</t>
    </rPh>
    <rPh sb="7" eb="9">
      <t>ニッスウ</t>
    </rPh>
    <phoneticPr fontId="6"/>
  </si>
  <si>
    <t>要勤務日数を入力してください（祝日、年末年始含む）</t>
    <rPh sb="0" eb="1">
      <t>ヨウ</t>
    </rPh>
    <rPh sb="1" eb="3">
      <t>キンム</t>
    </rPh>
    <rPh sb="3" eb="5">
      <t>ニッスウ</t>
    </rPh>
    <rPh sb="6" eb="8">
      <t>ニュウリョク</t>
    </rPh>
    <rPh sb="15" eb="17">
      <t>シュクジツ</t>
    </rPh>
    <rPh sb="18" eb="20">
      <t>ネンマツ</t>
    </rPh>
    <rPh sb="20" eb="22">
      <t>ネンシ</t>
    </rPh>
    <rPh sb="22" eb="23">
      <t>フク</t>
    </rPh>
    <phoneticPr fontId="6"/>
  </si>
  <si>
    <t>俸給支給額</t>
    <rPh sb="0" eb="2">
      <t>ホウキュウ</t>
    </rPh>
    <rPh sb="2" eb="5">
      <t>シキュウガク</t>
    </rPh>
    <phoneticPr fontId="6"/>
  </si>
  <si>
    <r>
      <rPr>
        <sz val="11"/>
        <color theme="1"/>
        <rFont val="BIZ UDゴシック"/>
        <family val="3"/>
        <charset val="128"/>
      </rPr>
      <t>俸給</t>
    </r>
    <r>
      <rPr>
        <sz val="11"/>
        <rFont val="BIZ UDゴシック"/>
        <family val="3"/>
        <charset val="128"/>
      </rPr>
      <t>の金額を入力してください</t>
    </r>
    <rPh sb="0" eb="2">
      <t>ホウキュウ</t>
    </rPh>
    <rPh sb="3" eb="5">
      <t>キンガク</t>
    </rPh>
    <rPh sb="6" eb="8">
      <t>ニュウリョク</t>
    </rPh>
    <phoneticPr fontId="6"/>
  </si>
  <si>
    <t>俸給の特別調整額</t>
    <rPh sb="0" eb="2">
      <t>ホウキュウ</t>
    </rPh>
    <rPh sb="3" eb="5">
      <t>トクベツ</t>
    </rPh>
    <rPh sb="5" eb="7">
      <t>チョウセイ</t>
    </rPh>
    <rPh sb="7" eb="8">
      <t>ガク</t>
    </rPh>
    <phoneticPr fontId="6"/>
  </si>
  <si>
    <t>俸給の特別調整額の金額を入力してください</t>
    <rPh sb="0" eb="2">
      <t>ホウキュウ</t>
    </rPh>
    <rPh sb="3" eb="5">
      <t>トクベツ</t>
    </rPh>
    <rPh sb="5" eb="8">
      <t>チョウセイガク</t>
    </rPh>
    <rPh sb="9" eb="11">
      <t>キンガク</t>
    </rPh>
    <rPh sb="12" eb="14">
      <t>ニュウリョク</t>
    </rPh>
    <phoneticPr fontId="6"/>
  </si>
  <si>
    <t>地域手当</t>
    <rPh sb="0" eb="2">
      <t>チイキ</t>
    </rPh>
    <rPh sb="2" eb="4">
      <t>テアテ</t>
    </rPh>
    <phoneticPr fontId="6"/>
  </si>
  <si>
    <t>地域手当の額を入力してください</t>
    <rPh sb="0" eb="2">
      <t>チイキ</t>
    </rPh>
    <rPh sb="2" eb="4">
      <t>テアテ</t>
    </rPh>
    <rPh sb="5" eb="6">
      <t>ガク</t>
    </rPh>
    <rPh sb="7" eb="9">
      <t>ニュウリョク</t>
    </rPh>
    <phoneticPr fontId="6"/>
  </si>
  <si>
    <t>広域異動手当</t>
    <rPh sb="0" eb="2">
      <t>コウイキ</t>
    </rPh>
    <rPh sb="2" eb="4">
      <t>イドウ</t>
    </rPh>
    <rPh sb="4" eb="6">
      <t>テアテ</t>
    </rPh>
    <phoneticPr fontId="6"/>
  </si>
  <si>
    <t>広域異動手当の額を入力してください</t>
    <rPh sb="0" eb="2">
      <t>コウイキ</t>
    </rPh>
    <rPh sb="2" eb="4">
      <t>イドウ</t>
    </rPh>
    <rPh sb="4" eb="6">
      <t>テアテ</t>
    </rPh>
    <rPh sb="7" eb="8">
      <t>ガク</t>
    </rPh>
    <rPh sb="9" eb="11">
      <t>ニュウリョク</t>
    </rPh>
    <phoneticPr fontId="6"/>
  </si>
  <si>
    <t>研究員調整手当</t>
    <rPh sb="0" eb="3">
      <t>ケンキュウイン</t>
    </rPh>
    <rPh sb="3" eb="7">
      <t>チョウセイテアテ</t>
    </rPh>
    <phoneticPr fontId="6"/>
  </si>
  <si>
    <t>研究員調整手当の金額を入力してください</t>
    <rPh sb="0" eb="2">
      <t>ケンキュウ</t>
    </rPh>
    <rPh sb="2" eb="3">
      <t>イン</t>
    </rPh>
    <rPh sb="3" eb="5">
      <t>チョウセイ</t>
    </rPh>
    <rPh sb="5" eb="7">
      <t>テアテ</t>
    </rPh>
    <rPh sb="8" eb="10">
      <t>キンガク</t>
    </rPh>
    <rPh sb="11" eb="13">
      <t>ニュウリョク</t>
    </rPh>
    <phoneticPr fontId="6"/>
  </si>
  <si>
    <t>減額対象外の手当１</t>
    <rPh sb="0" eb="5">
      <t>ゲンガクタイショウガイ</t>
    </rPh>
    <rPh sb="6" eb="8">
      <t>テアテ</t>
    </rPh>
    <phoneticPr fontId="6"/>
  </si>
  <si>
    <t>減額対象外の手当の金額を入力してください</t>
    <rPh sb="0" eb="2">
      <t>ゲンガク</t>
    </rPh>
    <rPh sb="2" eb="4">
      <t>タイショウ</t>
    </rPh>
    <rPh sb="4" eb="5">
      <t>ガイ</t>
    </rPh>
    <rPh sb="6" eb="8">
      <t>テアテ</t>
    </rPh>
    <rPh sb="9" eb="11">
      <t>キンガク</t>
    </rPh>
    <rPh sb="12" eb="14">
      <t>ニュウリョク</t>
    </rPh>
    <phoneticPr fontId="6"/>
  </si>
  <si>
    <t>減額対象外の手当２</t>
    <rPh sb="0" eb="5">
      <t>ゲンガクタイショウガイ</t>
    </rPh>
    <rPh sb="6" eb="8">
      <t>テアテ</t>
    </rPh>
    <phoneticPr fontId="6"/>
  </si>
  <si>
    <t>減額対象外の手当３</t>
    <rPh sb="0" eb="5">
      <t>ゲンガクタイショウガイ</t>
    </rPh>
    <rPh sb="6" eb="8">
      <t>テアテ</t>
    </rPh>
    <phoneticPr fontId="6"/>
  </si>
  <si>
    <t>※減額対象外の手当・・・日割で支給されるもので、休業期間中も支給があるもの。</t>
    <rPh sb="1" eb="3">
      <t>ゲンガク</t>
    </rPh>
    <rPh sb="3" eb="6">
      <t>タイショウガイ</t>
    </rPh>
    <rPh sb="7" eb="9">
      <t>テアテ</t>
    </rPh>
    <rPh sb="12" eb="14">
      <t>ヒワ</t>
    </rPh>
    <rPh sb="15" eb="17">
      <t>シキュウ</t>
    </rPh>
    <rPh sb="24" eb="26">
      <t>キュウギョウ</t>
    </rPh>
    <rPh sb="26" eb="28">
      <t>キカン</t>
    </rPh>
    <rPh sb="28" eb="29">
      <t>ナカ</t>
    </rPh>
    <rPh sb="30" eb="32">
      <t>シキュウ</t>
    </rPh>
    <phoneticPr fontId="6"/>
  </si>
  <si>
    <t>様式２７</t>
    <rPh sb="0" eb="2">
      <t>ヨウシキ</t>
    </rPh>
    <phoneticPr fontId="22"/>
  </si>
  <si>
    <t>決定額</t>
    <phoneticPr fontId="6"/>
  </si>
  <si>
    <t>※</t>
    <phoneticPr fontId="6"/>
  </si>
  <si>
    <t>円</t>
    <rPh sb="0" eb="1">
      <t>エン</t>
    </rPh>
    <phoneticPr fontId="6"/>
  </si>
  <si>
    <t>共済組合</t>
    <rPh sb="0" eb="2">
      <t>キョウサイ</t>
    </rPh>
    <rPh sb="2" eb="4">
      <t>クミアイ</t>
    </rPh>
    <phoneticPr fontId="6"/>
  </si>
  <si>
    <t>介護休業手当金請求書</t>
    <rPh sb="0" eb="2">
      <t>カイゴ</t>
    </rPh>
    <rPh sb="2" eb="4">
      <t>キュウギョウ</t>
    </rPh>
    <rPh sb="4" eb="6">
      <t>テアテ</t>
    </rPh>
    <rPh sb="6" eb="7">
      <t>キン</t>
    </rPh>
    <rPh sb="7" eb="10">
      <t>セイキュウショ</t>
    </rPh>
    <phoneticPr fontId="6"/>
  </si>
  <si>
    <t>審査欄</t>
    <rPh sb="0" eb="2">
      <t>シンサ</t>
    </rPh>
    <rPh sb="2" eb="3">
      <t>ラン</t>
    </rPh>
    <phoneticPr fontId="6"/>
  </si>
  <si>
    <t>所属局（部）</t>
    <rPh sb="0" eb="2">
      <t>ショゾク</t>
    </rPh>
    <rPh sb="2" eb="3">
      <t>キョク</t>
    </rPh>
    <rPh sb="4" eb="5">
      <t>ブ</t>
    </rPh>
    <phoneticPr fontId="6"/>
  </si>
  <si>
    <t>記号番号</t>
    <rPh sb="0" eb="2">
      <t>キゴウ</t>
    </rPh>
    <rPh sb="2" eb="4">
      <t>バンゴウ</t>
    </rPh>
    <phoneticPr fontId="6"/>
  </si>
  <si>
    <t>課　　名</t>
    <rPh sb="0" eb="4">
      <t>カメイ</t>
    </rPh>
    <phoneticPr fontId="6"/>
  </si>
  <si>
    <t>請求期間</t>
    <rPh sb="0" eb="2">
      <t>セイキュウ</t>
    </rPh>
    <rPh sb="2" eb="4">
      <t>キカン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</si>
  <si>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</si>
  <si>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</si>
  <si>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</si>
  <si>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から</t>
    <phoneticPr fontId="6"/>
  </si>
  <si>
    <t>級</t>
    <rPh sb="0" eb="1">
      <t>キュウ</t>
    </rPh>
    <phoneticPr fontId="6"/>
  </si>
  <si>
    <t>請求金額</t>
    <rPh sb="0" eb="2">
      <t>セイキュウ</t>
    </rPh>
    <rPh sb="2" eb="4">
      <t>キンガク</t>
    </rPh>
    <phoneticPr fontId="6"/>
  </si>
  <si>
    <t>標準報酬</t>
    <rPh sb="0" eb="2">
      <t>ヒョウジュン</t>
    </rPh>
    <rPh sb="2" eb="4">
      <t>ホウシュウ</t>
    </rPh>
    <phoneticPr fontId="6"/>
  </si>
  <si>
    <t>まで</t>
    <phoneticPr fontId="6"/>
  </si>
  <si>
    <t>円（月額）</t>
    <rPh sb="0" eb="1">
      <t>エン</t>
    </rPh>
    <rPh sb="2" eb="4">
      <t>ゲツガク</t>
    </rPh>
    <phoneticPr fontId="6"/>
  </si>
  <si>
    <t>介護休業又は介護休暇を承認した期間</t>
    <rPh sb="0" eb="2">
      <t>カイゴ</t>
    </rPh>
    <rPh sb="2" eb="4">
      <t>キュウギョウ</t>
    </rPh>
    <rPh sb="4" eb="5">
      <t>マタ</t>
    </rPh>
    <rPh sb="6" eb="8">
      <t>カイゴ</t>
    </rPh>
    <rPh sb="8" eb="10">
      <t>キュウカ</t>
    </rPh>
    <rPh sb="11" eb="13">
      <t>ショウニン</t>
    </rPh>
    <rPh sb="15" eb="17">
      <t>キカン</t>
    </rPh>
    <phoneticPr fontId="6"/>
  </si>
  <si>
    <t>人事担当者</t>
    <rPh sb="0" eb="2">
      <t>ジンジ</t>
    </rPh>
    <rPh sb="2" eb="4">
      <t>タントウ</t>
    </rPh>
    <rPh sb="4" eb="5">
      <t>モノ</t>
    </rPh>
    <phoneticPr fontId="6"/>
  </si>
  <si>
    <t xml:space="preserve"> 上記のとおり相違ありません。</t>
    <rPh sb="1" eb="3">
      <t>ジョウキ</t>
    </rPh>
    <rPh sb="7" eb="9">
      <t>ソウイ</t>
    </rPh>
    <phoneticPr fontId="6"/>
  </si>
  <si>
    <t>令和</t>
    <phoneticPr fontId="6"/>
  </si>
  <si>
    <t>所属所</t>
    <rPh sb="0" eb="2">
      <t>ショゾク</t>
    </rPh>
    <rPh sb="2" eb="3">
      <t>ショ</t>
    </rPh>
    <phoneticPr fontId="6"/>
  </si>
  <si>
    <t>確認欄</t>
    <rPh sb="0" eb="2">
      <t>カクニン</t>
    </rPh>
    <rPh sb="2" eb="3">
      <t>ラン</t>
    </rPh>
    <phoneticPr fontId="6"/>
  </si>
  <si>
    <t>の証明</t>
    <rPh sb="1" eb="3">
      <t>ショウメイ</t>
    </rPh>
    <phoneticPr fontId="6"/>
  </si>
  <si>
    <t>官　職</t>
    <rPh sb="0" eb="1">
      <t>カン</t>
    </rPh>
    <rPh sb="2" eb="3">
      <t>ショク</t>
    </rPh>
    <phoneticPr fontId="6"/>
  </si>
  <si>
    <t>証明者</t>
    <rPh sb="0" eb="2">
      <t>ショウメイ</t>
    </rPh>
    <rPh sb="2" eb="3">
      <t>シャ</t>
    </rPh>
    <phoneticPr fontId="6"/>
  </si>
  <si>
    <t>　</t>
    <phoneticPr fontId="6"/>
  </si>
  <si>
    <t>氏　名</t>
    <rPh sb="0" eb="3">
      <t>シメイ</t>
    </rPh>
    <phoneticPr fontId="6"/>
  </si>
  <si>
    <t>上記のとおり請求します。</t>
    <rPh sb="0" eb="2">
      <t>ジョウキ</t>
    </rPh>
    <rPh sb="6" eb="8">
      <t>セイキュウ</t>
    </rPh>
    <phoneticPr fontId="6"/>
  </si>
  <si>
    <t>農林水産省共済組合事務執行者　殿</t>
    <rPh sb="0" eb="2">
      <t>ノウリン</t>
    </rPh>
    <rPh sb="2" eb="5">
      <t>スイサンショウ</t>
    </rPh>
    <rPh sb="5" eb="7">
      <t>キョウサイ</t>
    </rPh>
    <rPh sb="7" eb="9">
      <t>クミアイ</t>
    </rPh>
    <rPh sb="9" eb="11">
      <t>ジム</t>
    </rPh>
    <rPh sb="11" eb="13">
      <t>シッコウ</t>
    </rPh>
    <rPh sb="13" eb="14">
      <t>シャ</t>
    </rPh>
    <rPh sb="15" eb="16">
      <t>ドノ</t>
    </rPh>
    <phoneticPr fontId="6"/>
  </si>
  <si>
    <t>住　所</t>
    <rPh sb="0" eb="3">
      <t>ジュウショ</t>
    </rPh>
    <phoneticPr fontId="6"/>
  </si>
  <si>
    <t>請求者</t>
    <rPh sb="0" eb="3">
      <t>セイキュウシャ</t>
    </rPh>
    <phoneticPr fontId="6"/>
  </si>
  <si>
    <t>　※印欄は記入しないで下さい。</t>
    <phoneticPr fontId="6"/>
  </si>
  <si>
    <t>給付金振込先</t>
    <rPh sb="0" eb="3">
      <t>キュウフキン</t>
    </rPh>
    <rPh sb="3" eb="6">
      <t>フリコミサキ</t>
    </rPh>
    <phoneticPr fontId="6"/>
  </si>
  <si>
    <t>　銀行</t>
    <phoneticPr fontId="6"/>
  </si>
  <si>
    <t>本・支店</t>
    <phoneticPr fontId="6"/>
  </si>
  <si>
    <t>普通・当座</t>
    <rPh sb="0" eb="2">
      <t>フツウ</t>
    </rPh>
    <rPh sb="3" eb="5">
      <t>トウザ</t>
    </rPh>
    <phoneticPr fontId="6"/>
  </si>
  <si>
    <t>口座番号</t>
    <rPh sb="0" eb="2">
      <t>コウザ</t>
    </rPh>
    <rPh sb="2" eb="4">
      <t>バンゴウ</t>
    </rPh>
    <phoneticPr fontId="6"/>
  </si>
  <si>
    <t>フリガナ</t>
    <phoneticPr fontId="6"/>
  </si>
  <si>
    <t>名義人</t>
    <rPh sb="0" eb="3">
      <t>メイギニン</t>
    </rPh>
    <phoneticPr fontId="6"/>
  </si>
  <si>
    <t>日から</t>
    <rPh sb="0" eb="1">
      <t>ヒ</t>
    </rPh>
    <phoneticPr fontId="6"/>
  </si>
  <si>
    <t>末</t>
    <rPh sb="0" eb="1">
      <t>マツ</t>
    </rPh>
    <phoneticPr fontId="22"/>
  </si>
  <si>
    <t>　日における給与月額及び介護休暇により減額される</t>
    <rPh sb="1" eb="2">
      <t>ニチ</t>
    </rPh>
    <phoneticPr fontId="6"/>
  </si>
  <si>
    <t>給与について、下記のとおり証明する。</t>
    <phoneticPr fontId="6"/>
  </si>
  <si>
    <t>令</t>
    <rPh sb="0" eb="1">
      <t>レイ</t>
    </rPh>
    <phoneticPr fontId="6"/>
  </si>
  <si>
    <t>間割</t>
    <rPh sb="0" eb="1">
      <t>カン</t>
    </rPh>
    <rPh sb="1" eb="2">
      <t>ワ</t>
    </rPh>
    <phoneticPr fontId="6"/>
  </si>
  <si>
    <t>〃</t>
    <phoneticPr fontId="6"/>
  </si>
  <si>
    <t>官職</t>
    <rPh sb="0" eb="2">
      <t>カンショク</t>
    </rPh>
    <phoneticPr fontId="6"/>
  </si>
  <si>
    <t>給与事務担当者</t>
    <rPh sb="0" eb="2">
      <t>キュウヨ</t>
    </rPh>
    <rPh sb="2" eb="4">
      <t>ジム</t>
    </rPh>
    <rPh sb="4" eb="7">
      <t>タントウシャ</t>
    </rPh>
    <phoneticPr fontId="6"/>
  </si>
  <si>
    <t>氏名</t>
    <rPh sb="0" eb="2">
      <t>シメイ</t>
    </rPh>
    <phoneticPr fontId="6"/>
  </si>
  <si>
    <t>雇用保険法第17条第４項</t>
    <rPh sb="0" eb="2">
      <t>コヨウ</t>
    </rPh>
    <rPh sb="2" eb="5">
      <t>ホケンホウ</t>
    </rPh>
    <rPh sb="5" eb="6">
      <t>ダイ</t>
    </rPh>
    <rPh sb="8" eb="9">
      <t>ジョウ</t>
    </rPh>
    <rPh sb="9" eb="10">
      <t>ダイ</t>
    </rPh>
    <rPh sb="11" eb="12">
      <t>コウ</t>
    </rPh>
    <phoneticPr fontId="6"/>
  </si>
  <si>
    <t>今回支給日数</t>
    <rPh sb="0" eb="2">
      <t>コンカイ</t>
    </rPh>
    <rPh sb="2" eb="4">
      <t>シキュウ</t>
    </rPh>
    <rPh sb="4" eb="6">
      <t>ニッスウ</t>
    </rPh>
    <phoneticPr fontId="6"/>
  </si>
  <si>
    <t>（</t>
    <phoneticPr fontId="6"/>
  </si>
  <si>
    <t>該当日に</t>
    <rPh sb="0" eb="2">
      <t>ガイトウ</t>
    </rPh>
    <rPh sb="2" eb="3">
      <t>ヒ</t>
    </rPh>
    <phoneticPr fontId="6"/>
  </si>
  <si>
    <t>）</t>
    <phoneticPr fontId="6"/>
  </si>
  <si>
    <t>第２号ロに定める額</t>
    <rPh sb="0" eb="1">
      <t>ダイ</t>
    </rPh>
    <rPh sb="2" eb="3">
      <t>ゴウ</t>
    </rPh>
    <rPh sb="5" eb="6">
      <t>サダ</t>
    </rPh>
    <rPh sb="8" eb="9">
      <t>ガク</t>
    </rPh>
    <phoneticPr fontId="6"/>
  </si>
  <si>
    <t>雇用保険給付相当額･･･①</t>
    <rPh sb="0" eb="2">
      <t>コヨウ</t>
    </rPh>
    <rPh sb="2" eb="4">
      <t>ホケン</t>
    </rPh>
    <rPh sb="4" eb="6">
      <t>キュウフ</t>
    </rPh>
    <rPh sb="6" eb="9">
      <t>ソウトウガク</t>
    </rPh>
    <phoneticPr fontId="6"/>
  </si>
  <si>
    <t>月分</t>
    <rPh sb="0" eb="1">
      <t>ツキ</t>
    </rPh>
    <rPh sb="1" eb="2">
      <t>フン</t>
    </rPh>
    <phoneticPr fontId="6"/>
  </si>
  <si>
    <t>○印を付す</t>
    <rPh sb="1" eb="2">
      <t>シルシ</t>
    </rPh>
    <rPh sb="3" eb="4">
      <t>フ</t>
    </rPh>
    <phoneticPr fontId="6"/>
  </si>
  <si>
    <t>×</t>
    <phoneticPr fontId="6"/>
  </si>
  <si>
    <t>67/100</t>
    <phoneticPr fontId="6"/>
  </si>
  <si>
    <t>÷</t>
    <phoneticPr fontId="6"/>
  </si>
  <si>
    <t>＝</t>
    <phoneticPr fontId="6"/>
  </si>
  <si>
    <t>標準報酬の月額</t>
    <rPh sb="0" eb="2">
      <t>ヒョウジュン</t>
    </rPh>
    <rPh sb="2" eb="4">
      <t>ホウシュウ</t>
    </rPh>
    <rPh sb="5" eb="7">
      <t>ゲツガク</t>
    </rPh>
    <phoneticPr fontId="6"/>
  </si>
  <si>
    <t>標準報酬の日額･･･②</t>
    <rPh sb="0" eb="2">
      <t>ヒョウジュン</t>
    </rPh>
    <rPh sb="2" eb="4">
      <t>ホウシュウ</t>
    </rPh>
    <rPh sb="5" eb="6">
      <t>ニチ</t>
    </rPh>
    <phoneticPr fontId="6"/>
  </si>
  <si>
    <t>五円未満の端数は切り捨</t>
    <rPh sb="0" eb="1">
      <t>ゴ</t>
    </rPh>
    <rPh sb="1" eb="4">
      <t>エンミマン</t>
    </rPh>
    <rPh sb="5" eb="6">
      <t>タン</t>
    </rPh>
    <rPh sb="6" eb="7">
      <t>スウ</t>
    </rPh>
    <rPh sb="8" eb="9">
      <t>キ</t>
    </rPh>
    <rPh sb="10" eb="11">
      <t>ス</t>
    </rPh>
    <phoneticPr fontId="6"/>
  </si>
  <si>
    <t>=</t>
    <phoneticPr fontId="6"/>
  </si>
  <si>
    <t>て、五円以上十円未満の</t>
    <rPh sb="2" eb="3">
      <t>ゴ</t>
    </rPh>
    <rPh sb="3" eb="6">
      <t>エンイジョウ</t>
    </rPh>
    <rPh sb="6" eb="7">
      <t>ジュウ</t>
    </rPh>
    <rPh sb="7" eb="8">
      <t>エン</t>
    </rPh>
    <rPh sb="8" eb="10">
      <t>ミマン</t>
    </rPh>
    <phoneticPr fontId="6"/>
  </si>
  <si>
    <t>端数は十円に切り上げ</t>
    <rPh sb="0" eb="2">
      <t>タンスウ</t>
    </rPh>
    <rPh sb="3" eb="5">
      <t>ジュウエン</t>
    </rPh>
    <rPh sb="6" eb="7">
      <t>キ</t>
    </rPh>
    <rPh sb="8" eb="9">
      <t>ア</t>
    </rPh>
    <phoneticPr fontId="6"/>
  </si>
  <si>
    <t>①又は②のいずれか</t>
    <rPh sb="1" eb="2">
      <t>マタ</t>
    </rPh>
    <phoneticPr fontId="6"/>
  </si>
  <si>
    <t>低い額</t>
    <rPh sb="0" eb="1">
      <t>ヒク</t>
    </rPh>
    <rPh sb="2" eb="3">
      <t>ガク</t>
    </rPh>
    <phoneticPr fontId="6"/>
  </si>
  <si>
    <t>給付日額</t>
    <rPh sb="0" eb="2">
      <t>キュウフ</t>
    </rPh>
    <rPh sb="2" eb="4">
      <t>ニチガク</t>
    </rPh>
    <phoneticPr fontId="6"/>
  </si>
  <si>
    <t>支給日数</t>
    <rPh sb="0" eb="2">
      <t>シキュウ</t>
    </rPh>
    <rPh sb="2" eb="4">
      <t>ニッスウ</t>
    </rPh>
    <phoneticPr fontId="6"/>
  </si>
  <si>
    <t>給付額</t>
    <rPh sb="0" eb="3">
      <t>キュウフガク</t>
    </rPh>
    <phoneticPr fontId="6"/>
  </si>
  <si>
    <t>給 付 額</t>
    <rPh sb="0" eb="5">
      <t>キュウフガク</t>
    </rPh>
    <phoneticPr fontId="6"/>
  </si>
  <si>
    <t>控除額</t>
    <rPh sb="0" eb="2">
      <t>コウジョ</t>
    </rPh>
    <rPh sb="2" eb="3">
      <t>ガク</t>
    </rPh>
    <phoneticPr fontId="6"/>
  </si>
  <si>
    <t>給付決定額</t>
    <rPh sb="0" eb="2">
      <t>キュウフ</t>
    </rPh>
    <rPh sb="2" eb="4">
      <t>ケッテイ</t>
    </rPh>
    <rPh sb="4" eb="5">
      <t>ガク</t>
    </rPh>
    <phoneticPr fontId="6"/>
  </si>
  <si>
    <t>－</t>
    <phoneticPr fontId="6"/>
  </si>
  <si>
    <t>※支給開始日</t>
    <rPh sb="1" eb="3">
      <t>シキュウ</t>
    </rPh>
    <rPh sb="3" eb="5">
      <t>カイシ</t>
    </rPh>
    <rPh sb="5" eb="6">
      <t>ヒ</t>
    </rPh>
    <phoneticPr fontId="6"/>
  </si>
  <si>
    <t>※前回支給分</t>
    <rPh sb="1" eb="3">
      <t>ゼンカイ</t>
    </rPh>
    <rPh sb="3" eb="5">
      <t>シキュウ</t>
    </rPh>
    <rPh sb="5" eb="6">
      <t>フン</t>
    </rPh>
    <phoneticPr fontId="6"/>
  </si>
  <si>
    <t>※　今回支給分</t>
    <rPh sb="2" eb="4">
      <t>コンカイ</t>
    </rPh>
    <rPh sb="4" eb="6">
      <t>シキュウ</t>
    </rPh>
    <rPh sb="6" eb="7">
      <t>フン</t>
    </rPh>
    <phoneticPr fontId="6"/>
  </si>
  <si>
    <t>日分から</t>
    <rPh sb="0" eb="1">
      <t>ヒ</t>
    </rPh>
    <rPh sb="1" eb="2">
      <t>フン</t>
    </rPh>
    <phoneticPr fontId="6"/>
  </si>
  <si>
    <t>日分まで</t>
    <rPh sb="0" eb="1">
      <t>ヒ</t>
    </rPh>
    <rPh sb="1" eb="2">
      <t>フン</t>
    </rPh>
    <phoneticPr fontId="6"/>
  </si>
  <si>
    <t>報酬支給額証明書（介護休業手当金）</t>
    <rPh sb="0" eb="2">
      <t>ホウシュウ</t>
    </rPh>
    <rPh sb="11" eb="13">
      <t>キュウギョウ</t>
    </rPh>
    <rPh sb="13" eb="15">
      <t>テアテ</t>
    </rPh>
    <rPh sb="15" eb="16">
      <t>キン</t>
    </rPh>
    <phoneticPr fontId="20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</si>
  <si>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</si>
  <si>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給与事務担当者</t>
    <rPh sb="0" eb="2">
      <t>キュウヨ</t>
    </rPh>
    <rPh sb="2" eb="4">
      <t>ジム</t>
    </rPh>
    <rPh sb="4" eb="6">
      <t>タントウ</t>
    </rPh>
    <rPh sb="6" eb="7">
      <t>シャ</t>
    </rPh>
    <phoneticPr fontId="20"/>
  </si>
  <si>
    <t>官職</t>
    <rPh sb="0" eb="2">
      <t>カンショク</t>
    </rPh>
    <phoneticPr fontId="20"/>
  </si>
  <si>
    <t>氏名</t>
    <rPh sb="0" eb="2">
      <t>シメイ</t>
    </rPh>
    <phoneticPr fontId="20"/>
  </si>
  <si>
    <t>から</t>
    <phoneticPr fontId="20"/>
  </si>
  <si>
    <t>における給与月額及び介護休暇により減額される給与について、下記のとおり証明する。</t>
    <rPh sb="4" eb="6">
      <t>キュウヨ</t>
    </rPh>
    <rPh sb="6" eb="8">
      <t>ゲツガク</t>
    </rPh>
    <rPh sb="8" eb="9">
      <t>オヨ</t>
    </rPh>
    <rPh sb="10" eb="12">
      <t>カイゴ</t>
    </rPh>
    <rPh sb="12" eb="14">
      <t>キュウカ</t>
    </rPh>
    <rPh sb="17" eb="19">
      <t>ゲンガク</t>
    </rPh>
    <rPh sb="22" eb="24">
      <t>キュウヨ</t>
    </rPh>
    <rPh sb="29" eb="31">
      <t>カキ</t>
    </rPh>
    <phoneticPr fontId="20"/>
  </si>
  <si>
    <t>組合員氏名</t>
    <rPh sb="0" eb="3">
      <t>クミアイイン</t>
    </rPh>
    <rPh sb="3" eb="5">
      <t>シメイ</t>
    </rPh>
    <phoneticPr fontId="20"/>
  </si>
  <si>
    <t>所属所名</t>
    <rPh sb="0" eb="2">
      <t>ショゾク</t>
    </rPh>
    <rPh sb="2" eb="3">
      <t>ショ</t>
    </rPh>
    <rPh sb="3" eb="4">
      <t>メイ</t>
    </rPh>
    <phoneticPr fontId="20"/>
  </si>
  <si>
    <t>区　　　　　分</t>
    <rPh sb="0" eb="1">
      <t>ク</t>
    </rPh>
    <rPh sb="6" eb="7">
      <t>ブン</t>
    </rPh>
    <phoneticPr fontId="20"/>
  </si>
  <si>
    <t>俸　給
支給額</t>
    <rPh sb="0" eb="1">
      <t>ボウ</t>
    </rPh>
    <rPh sb="2" eb="3">
      <t>キュウ</t>
    </rPh>
    <rPh sb="4" eb="7">
      <t>シキュウガク</t>
    </rPh>
    <phoneticPr fontId="20"/>
  </si>
  <si>
    <t>地域手当</t>
    <rPh sb="0" eb="2">
      <t>チイキ</t>
    </rPh>
    <rPh sb="2" eb="4">
      <t>テアテ</t>
    </rPh>
    <phoneticPr fontId="20"/>
  </si>
  <si>
    <t>広域異
動手当</t>
    <rPh sb="0" eb="2">
      <t>コウイキ</t>
    </rPh>
    <rPh sb="2" eb="3">
      <t>イ</t>
    </rPh>
    <rPh sb="4" eb="5">
      <t>ドウ</t>
    </rPh>
    <rPh sb="5" eb="6">
      <t>テ</t>
    </rPh>
    <rPh sb="6" eb="7">
      <t>トウ</t>
    </rPh>
    <phoneticPr fontId="20"/>
  </si>
  <si>
    <t>俸給の特別調整額</t>
    <rPh sb="0" eb="2">
      <t>ホウキュウ</t>
    </rPh>
    <rPh sb="3" eb="5">
      <t>トクベツ</t>
    </rPh>
    <rPh sb="5" eb="7">
      <t>チョウセイ</t>
    </rPh>
    <rPh sb="7" eb="8">
      <t>ガク</t>
    </rPh>
    <phoneticPr fontId="20"/>
  </si>
  <si>
    <t>扶養手当</t>
    <rPh sb="0" eb="2">
      <t>フヨウ</t>
    </rPh>
    <rPh sb="2" eb="4">
      <t>テアテ</t>
    </rPh>
    <phoneticPr fontId="20"/>
  </si>
  <si>
    <t>住居手当</t>
    <rPh sb="0" eb="2">
      <t>ジュウキョ</t>
    </rPh>
    <rPh sb="2" eb="4">
      <t>テアテ</t>
    </rPh>
    <phoneticPr fontId="20"/>
  </si>
  <si>
    <t>通勤手当</t>
    <rPh sb="0" eb="2">
      <t>ツウキン</t>
    </rPh>
    <rPh sb="2" eb="4">
      <t>テアテ</t>
    </rPh>
    <phoneticPr fontId="20"/>
  </si>
  <si>
    <t>超過勤
務手当</t>
    <rPh sb="0" eb="2">
      <t>チョウカ</t>
    </rPh>
    <rPh sb="2" eb="3">
      <t>キン</t>
    </rPh>
    <rPh sb="4" eb="5">
      <t>ツトム</t>
    </rPh>
    <rPh sb="5" eb="6">
      <t>テ</t>
    </rPh>
    <rPh sb="6" eb="7">
      <t>トウ</t>
    </rPh>
    <phoneticPr fontId="20"/>
  </si>
  <si>
    <t>本府省業務調整手当</t>
    <phoneticPr fontId="6"/>
  </si>
  <si>
    <t>特地勤務
手　　当</t>
    <phoneticPr fontId="6"/>
  </si>
  <si>
    <t>寒冷地
手　当</t>
    <phoneticPr fontId="6"/>
  </si>
  <si>
    <t>○○手当</t>
    <phoneticPr fontId="6"/>
  </si>
  <si>
    <t>備　　　考</t>
    <rPh sb="0" eb="1">
      <t>ビ</t>
    </rPh>
    <rPh sb="4" eb="5">
      <t>コウ</t>
    </rPh>
    <phoneticPr fontId="20"/>
  </si>
  <si>
    <t>給　　与　　月　　額</t>
    <rPh sb="0" eb="1">
      <t>キュウ</t>
    </rPh>
    <rPh sb="3" eb="4">
      <t>ヨ</t>
    </rPh>
    <rPh sb="6" eb="7">
      <t>ガツ</t>
    </rPh>
    <rPh sb="9" eb="10">
      <t>ガク</t>
    </rPh>
    <phoneticPr fontId="20"/>
  </si>
  <si>
    <t>行（一）　－</t>
    <phoneticPr fontId="20"/>
  </si>
  <si>
    <t>減 額 さ れ る 給 与</t>
    <rPh sb="0" eb="1">
      <t>ゲン</t>
    </rPh>
    <rPh sb="2" eb="3">
      <t>ガク</t>
    </rPh>
    <rPh sb="10" eb="11">
      <t>キュウ</t>
    </rPh>
    <rPh sb="12" eb="13">
      <t>ヨ</t>
    </rPh>
    <phoneticPr fontId="20"/>
  </si>
  <si>
    <t>減額時間数</t>
    <rPh sb="0" eb="2">
      <t>ゲンガク</t>
    </rPh>
    <rPh sb="2" eb="5">
      <t>ジカンスウ</t>
    </rPh>
    <phoneticPr fontId="20"/>
  </si>
  <si>
    <t>時間</t>
    <rPh sb="0" eb="2">
      <t>ジカン</t>
    </rPh>
    <phoneticPr fontId="20"/>
  </si>
  <si>
    <t>合　　計</t>
    <rPh sb="0" eb="1">
      <t>ゴウ</t>
    </rPh>
    <rPh sb="3" eb="4">
      <t>ケイ</t>
    </rPh>
    <phoneticPr fontId="20"/>
  </si>
  <si>
    <t>円</t>
    <rPh sb="0" eb="1">
      <t>エン</t>
    </rPh>
    <phoneticPr fontId="20"/>
  </si>
  <si>
    <t>出勤しなかった期間に支払われた報酬の額</t>
    <rPh sb="0" eb="2">
      <t>シュッキン</t>
    </rPh>
    <rPh sb="7" eb="9">
      <t>キカン</t>
    </rPh>
    <rPh sb="10" eb="12">
      <t>シハラ</t>
    </rPh>
    <rPh sb="15" eb="17">
      <t>ホウシュウ</t>
    </rPh>
    <rPh sb="18" eb="19">
      <t>ガク</t>
    </rPh>
    <phoneticPr fontId="24"/>
  </si>
  <si>
    <t>所属所名</t>
    <rPh sb="0" eb="4">
      <t>ショゾクショメイ</t>
    </rPh>
    <phoneticPr fontId="6"/>
  </si>
  <si>
    <t>組合員氏名</t>
    <rPh sb="0" eb="5">
      <t>クミアイインシメイ</t>
    </rPh>
    <phoneticPr fontId="6"/>
  </si>
  <si>
    <t>俸給額</t>
    <rPh sb="0" eb="3">
      <t>ホウキュウガク</t>
    </rPh>
    <phoneticPr fontId="24"/>
  </si>
  <si>
    <t>円</t>
    <rPh sb="0" eb="1">
      <t>エン</t>
    </rPh>
    <phoneticPr fontId="24"/>
  </si>
  <si>
    <t>組合員番号</t>
    <rPh sb="0" eb="5">
      <t>クミアイインバンゴウ</t>
    </rPh>
    <phoneticPr fontId="6"/>
  </si>
  <si>
    <t>手当</t>
    <rPh sb="0" eb="2">
      <t>テアテ</t>
    </rPh>
    <phoneticPr fontId="24"/>
  </si>
  <si>
    <t>減額対象</t>
    <rPh sb="0" eb="2">
      <t>ゲンガク</t>
    </rPh>
    <rPh sb="2" eb="4">
      <t>タイショウ</t>
    </rPh>
    <phoneticPr fontId="24"/>
  </si>
  <si>
    <t>地域手当</t>
    <rPh sb="0" eb="4">
      <t>チイキテアテ</t>
    </rPh>
    <phoneticPr fontId="24"/>
  </si>
  <si>
    <t>広域異動手当</t>
    <rPh sb="0" eb="2">
      <t>コウイキ</t>
    </rPh>
    <rPh sb="2" eb="4">
      <t>イドウ</t>
    </rPh>
    <rPh sb="4" eb="6">
      <t>テアテ</t>
    </rPh>
    <phoneticPr fontId="24"/>
  </si>
  <si>
    <t>介護休暇取得月の要勤務日数</t>
    <rPh sb="0" eb="4">
      <t>カイゴキュウカ</t>
    </rPh>
    <rPh sb="4" eb="6">
      <t>シュトク</t>
    </rPh>
    <rPh sb="6" eb="7">
      <t>ツキ</t>
    </rPh>
    <rPh sb="8" eb="9">
      <t>ヨウ</t>
    </rPh>
    <rPh sb="9" eb="11">
      <t>キンム</t>
    </rPh>
    <rPh sb="11" eb="13">
      <t>ニッスウ</t>
    </rPh>
    <phoneticPr fontId="24"/>
  </si>
  <si>
    <t>一般職給与法第19条に規定する勤務１時間当たりの給与額</t>
    <rPh sb="0" eb="3">
      <t>イッパンショク</t>
    </rPh>
    <rPh sb="3" eb="6">
      <t>キュウヨホウ</t>
    </rPh>
    <rPh sb="6" eb="7">
      <t>ダイ</t>
    </rPh>
    <rPh sb="9" eb="10">
      <t>ジョウ</t>
    </rPh>
    <rPh sb="11" eb="13">
      <t>キテイ</t>
    </rPh>
    <rPh sb="15" eb="17">
      <t>キンム</t>
    </rPh>
    <rPh sb="18" eb="20">
      <t>ジカン</t>
    </rPh>
    <rPh sb="20" eb="21">
      <t>ア</t>
    </rPh>
    <rPh sb="24" eb="27">
      <t>キュウヨガク</t>
    </rPh>
    <phoneticPr fontId="24"/>
  </si>
  <si>
    <t>研究員調整手当</t>
    <rPh sb="0" eb="5">
      <t>ケンキュウインチョウセイ</t>
    </rPh>
    <rPh sb="5" eb="7">
      <t>テアテ</t>
    </rPh>
    <phoneticPr fontId="24"/>
  </si>
  <si>
    <t>日</t>
  </si>
  <si>
    <t>減額対象外※</t>
    <rPh sb="0" eb="2">
      <t>ゲンガク</t>
    </rPh>
    <rPh sb="2" eb="5">
      <t>タイショウガイ</t>
    </rPh>
    <phoneticPr fontId="24"/>
  </si>
  <si>
    <t>俸給</t>
    <rPh sb="0" eb="2">
      <t>ホウキュウ</t>
    </rPh>
    <phoneticPr fontId="24"/>
  </si>
  <si>
    <t>減額の対象
となる手当</t>
    <rPh sb="0" eb="2">
      <t>ゲンガク</t>
    </rPh>
    <rPh sb="3" eb="5">
      <t>タイショウ</t>
    </rPh>
    <rPh sb="9" eb="11">
      <t>テアテ</t>
    </rPh>
    <phoneticPr fontId="24"/>
  </si>
  <si>
    <t>介護休暇取得日数</t>
  </si>
  <si>
    <t>（</t>
    <phoneticPr fontId="24"/>
  </si>
  <si>
    <t>＋</t>
    <phoneticPr fontId="24"/>
  </si>
  <si>
    <t>)</t>
    <phoneticPr fontId="24"/>
  </si>
  <si>
    <t>×</t>
    <phoneticPr fontId="24"/>
  </si>
  <si>
    <t>月</t>
    <rPh sb="0" eb="1">
      <t>ツキ</t>
    </rPh>
    <phoneticPr fontId="24"/>
  </si>
  <si>
    <t>＝</t>
    <phoneticPr fontId="24"/>
  </si>
  <si>
    <t>週</t>
    <rPh sb="0" eb="1">
      <t>シュウ</t>
    </rPh>
    <phoneticPr fontId="24"/>
  </si>
  <si>
    <t>1週間当たりの勤務時間</t>
    <rPh sb="1" eb="3">
      <t>シュウカン</t>
    </rPh>
    <rPh sb="3" eb="4">
      <t>ア</t>
    </rPh>
    <rPh sb="7" eb="9">
      <t>キンム</t>
    </rPh>
    <rPh sb="9" eb="11">
      <t>ジカン</t>
    </rPh>
    <phoneticPr fontId="24"/>
  </si>
  <si>
    <t>　＜調整対象額計算式＞</t>
    <rPh sb="2" eb="4">
      <t>チョウセイ</t>
    </rPh>
    <rPh sb="4" eb="7">
      <t>タイショウガク</t>
    </rPh>
    <rPh sb="7" eb="10">
      <t>ケイサンシキ</t>
    </rPh>
    <phoneticPr fontId="6"/>
  </si>
  <si>
    <t>減額対象外の手当
（※）</t>
    <rPh sb="0" eb="2">
      <t>ゲンガク</t>
    </rPh>
    <rPh sb="2" eb="5">
      <t>タイショウガイ</t>
    </rPh>
    <rPh sb="6" eb="8">
      <t>テアテ</t>
    </rPh>
    <phoneticPr fontId="24"/>
  </si>
  <si>
    <t>１日</t>
    <rPh sb="1" eb="2">
      <t>ニチ</t>
    </rPh>
    <phoneticPr fontId="24"/>
  </si>
  <si>
    <t>勤務時間１時間当たりの給与額
（円未満四捨五入）</t>
    <rPh sb="0" eb="2">
      <t>キンム</t>
    </rPh>
    <rPh sb="2" eb="4">
      <t>ジカン</t>
    </rPh>
    <rPh sb="5" eb="7">
      <t>ジカン</t>
    </rPh>
    <rPh sb="7" eb="8">
      <t>ア</t>
    </rPh>
    <rPh sb="11" eb="14">
      <t>キュウヨガク</t>
    </rPh>
    <rPh sb="16" eb="19">
      <t>エンミマン</t>
    </rPh>
    <rPh sb="19" eb="23">
      <t>シシャゴニュウ</t>
    </rPh>
    <phoneticPr fontId="24"/>
  </si>
  <si>
    <t>１日あたりの
勤務時間</t>
    <rPh sb="1" eb="2">
      <t>ニチ</t>
    </rPh>
    <rPh sb="7" eb="11">
      <t>キンムジカン</t>
    </rPh>
    <phoneticPr fontId="24"/>
  </si>
  <si>
    <t>－</t>
    <phoneticPr fontId="24"/>
  </si>
  <si>
    <t>(円未満切捨て)</t>
    <rPh sb="1" eb="4">
      <t>エンミマン</t>
    </rPh>
    <rPh sb="4" eb="5">
      <t>キ</t>
    </rPh>
    <rPh sb="5" eb="6">
      <t>ス</t>
    </rPh>
    <phoneticPr fontId="6"/>
  </si>
  <si>
    <t>介護休暇を取得した月の要勤務日数</t>
    <rPh sb="0" eb="4">
      <t>カイゴキュウカ</t>
    </rPh>
    <rPh sb="5" eb="7">
      <t>シュトク</t>
    </rPh>
    <rPh sb="9" eb="10">
      <t>ツキ</t>
    </rPh>
    <rPh sb="11" eb="12">
      <t>ヨウ</t>
    </rPh>
    <rPh sb="12" eb="15">
      <t>キンムビ</t>
    </rPh>
    <rPh sb="15" eb="16">
      <t>カズ</t>
    </rPh>
    <phoneticPr fontId="24"/>
  </si>
  <si>
    <t>算定基礎日数（固定）</t>
    <rPh sb="0" eb="2">
      <t>サンテイ</t>
    </rPh>
    <rPh sb="2" eb="6">
      <t>キソニッスウ</t>
    </rPh>
    <rPh sb="7" eb="9">
      <t>コテイ</t>
    </rPh>
    <phoneticPr fontId="24"/>
  </si>
  <si>
    <t>介護休暇取得日数</t>
    <rPh sb="0" eb="4">
      <t>カイゴキュウカ</t>
    </rPh>
    <rPh sb="4" eb="6">
      <t>シュトク</t>
    </rPh>
    <rPh sb="6" eb="8">
      <t>ニッスウ</t>
    </rPh>
    <phoneticPr fontId="24"/>
  </si>
  <si>
    <t>※一般職給与法に規定する俸給および手当、寒冷地手当並びに現物給与においては該当なし。</t>
    <phoneticPr fontId="24"/>
  </si>
  <si>
    <t>請求期間開始日</t>
    <rPh sb="0" eb="2">
      <t>セイキュウ</t>
    </rPh>
    <rPh sb="2" eb="4">
      <t>キカン</t>
    </rPh>
    <rPh sb="4" eb="7">
      <t>カイシビ</t>
    </rPh>
    <phoneticPr fontId="24"/>
  </si>
  <si>
    <t>雇用保険給付相当額</t>
    <rPh sb="0" eb="2">
      <t>コヨウ</t>
    </rPh>
    <rPh sb="2" eb="4">
      <t>ホケン</t>
    </rPh>
    <rPh sb="4" eb="6">
      <t>キュウフ</t>
    </rPh>
    <rPh sb="6" eb="9">
      <t>ソウトウガク</t>
    </rPh>
    <phoneticPr fontId="24"/>
  </si>
  <si>
    <t>日</t>
    <phoneticPr fontId="6"/>
  </si>
  <si>
    <t>期間を入力してください</t>
    <rPh sb="0" eb="2">
      <t>キカン</t>
    </rPh>
    <rPh sb="3" eb="5">
      <t>ニュウリョク</t>
    </rPh>
    <phoneticPr fontId="6"/>
  </si>
  <si>
    <t>(固定値)</t>
    <rPh sb="1" eb="3">
      <t>コテイ</t>
    </rPh>
    <rPh sb="3" eb="4">
      <t>アタイ</t>
    </rPh>
    <phoneticPr fontId="6"/>
  </si>
  <si>
    <t>（固定値）</t>
    <rPh sb="1" eb="3">
      <t>コテイ</t>
    </rPh>
    <rPh sb="3" eb="4">
      <t>チ</t>
    </rPh>
    <phoneticPr fontId="6"/>
  </si>
  <si>
    <t>入力票から自動で反映</t>
    <rPh sb="0" eb="3">
      <t>ニュウリョクヒョウ</t>
    </rPh>
    <rPh sb="5" eb="7">
      <t>ジドウ</t>
    </rPh>
    <rPh sb="8" eb="10">
      <t>ハンエイ</t>
    </rPh>
    <phoneticPr fontId="6"/>
  </si>
  <si>
    <t>計算書内の数値で自動計算</t>
    <rPh sb="0" eb="3">
      <t>ケイサンショ</t>
    </rPh>
    <rPh sb="3" eb="4">
      <t>ナイ</t>
    </rPh>
    <rPh sb="5" eb="7">
      <t>スウチ</t>
    </rPh>
    <rPh sb="8" eb="10">
      <t>ジドウ</t>
    </rPh>
    <rPh sb="10" eb="12">
      <t>ケイサン</t>
    </rPh>
    <phoneticPr fontId="6"/>
  </si>
  <si>
    <t>セル内の数式により自動計算</t>
    <rPh sb="2" eb="3">
      <t>ナイ</t>
    </rPh>
    <rPh sb="4" eb="6">
      <t>スウシキ</t>
    </rPh>
    <rPh sb="9" eb="11">
      <t>ジドウ</t>
    </rPh>
    <rPh sb="11" eb="13">
      <t>ケイサン</t>
    </rPh>
    <phoneticPr fontId="6"/>
  </si>
  <si>
    <r>
      <rPr>
        <sz val="16"/>
        <color theme="1"/>
        <rFont val="BIZ UDPゴシック"/>
        <family val="3"/>
        <charset val="128"/>
      </rPr>
      <t>介護休業に係る控除額計算書　</t>
    </r>
    <r>
      <rPr>
        <sz val="12"/>
        <color theme="1"/>
        <rFont val="BIZ UDPゴシック"/>
        <family val="3"/>
        <charset val="128"/>
      </rPr>
      <t xml:space="preserve">
</t>
    </r>
    <r>
      <rPr>
        <sz val="11"/>
        <color theme="1"/>
        <rFont val="BIZ UDPゴシック"/>
        <family val="3"/>
        <charset val="128"/>
      </rPr>
      <t>＊『入力表』の必須項目を入力すると自動で作成されます。</t>
    </r>
    <rPh sb="0" eb="4">
      <t>カイゴキュウギョウ</t>
    </rPh>
    <rPh sb="5" eb="6">
      <t>カカ</t>
    </rPh>
    <rPh sb="7" eb="10">
      <t>コウジョガク</t>
    </rPh>
    <rPh sb="10" eb="13">
      <t>ケイサンショ</t>
    </rPh>
    <rPh sb="18" eb="20">
      <t>ニュウリョク</t>
    </rPh>
    <rPh sb="20" eb="21">
      <t>ヒョウ</t>
    </rPh>
    <rPh sb="23" eb="25">
      <t>ヒッス</t>
    </rPh>
    <rPh sb="25" eb="27">
      <t>コウモク</t>
    </rPh>
    <rPh sb="28" eb="30">
      <t>ニュウリョク</t>
    </rPh>
    <rPh sb="33" eb="35">
      <t>ジドウ</t>
    </rPh>
    <rPh sb="36" eb="38">
      <t>サクセイ</t>
    </rPh>
    <phoneticPr fontId="24"/>
  </si>
  <si>
    <t>必須</t>
    <rPh sb="0" eb="2">
      <t>ヒッス</t>
    </rPh>
    <phoneticPr fontId="6"/>
  </si>
  <si>
    <t>＊</t>
    <phoneticPr fontId="6"/>
  </si>
  <si>
    <t>該当があれば入力</t>
    <rPh sb="0" eb="2">
      <t>ガイトウ</t>
    </rPh>
    <rPh sb="6" eb="8">
      <t>ニュウリョク</t>
    </rPh>
    <phoneticPr fontId="6"/>
  </si>
  <si>
    <r>
      <rPr>
        <sz val="16"/>
        <color theme="1"/>
        <rFont val="BIZ UDPゴシック"/>
        <family val="3"/>
        <charset val="128"/>
      </rPr>
      <t>介護休業に係る控除額計算書　　</t>
    </r>
    <r>
      <rPr>
        <sz val="12"/>
        <color theme="1"/>
        <rFont val="BIZ UDPゴシック"/>
        <family val="3"/>
        <charset val="128"/>
      </rPr>
      <t xml:space="preserve">
</t>
    </r>
    <r>
      <rPr>
        <sz val="11"/>
        <color theme="1"/>
        <rFont val="BIZ UDPゴシック"/>
        <family val="3"/>
        <charset val="128"/>
      </rPr>
      <t>＊『入力表』の必須項目を入力すると自動で作成されます。</t>
    </r>
    <rPh sb="0" eb="4">
      <t>カイゴキュウギョウ</t>
    </rPh>
    <rPh sb="5" eb="6">
      <t>カカ</t>
    </rPh>
    <rPh sb="7" eb="10">
      <t>コウジョガク</t>
    </rPh>
    <rPh sb="10" eb="13">
      <t>ケイサンショ</t>
    </rPh>
    <rPh sb="19" eb="21">
      <t>ニュウリョク</t>
    </rPh>
    <rPh sb="21" eb="22">
      <t>ヒョウ</t>
    </rPh>
    <rPh sb="24" eb="26">
      <t>ヒッス</t>
    </rPh>
    <rPh sb="26" eb="28">
      <t>コウモク</t>
    </rPh>
    <rPh sb="29" eb="31">
      <t>ニュウリョク</t>
    </rPh>
    <rPh sb="34" eb="36">
      <t>ジドウ</t>
    </rPh>
    <rPh sb="37" eb="39">
      <t>サクセイ</t>
    </rPh>
    <phoneticPr fontId="24"/>
  </si>
  <si>
    <t>～</t>
  </si>
  <si>
    <r>
      <t>組合員</t>
    </r>
    <r>
      <rPr>
        <sz val="11"/>
        <color rgb="FFFF0000"/>
        <rFont val="BIZ UDゴシック"/>
        <family val="3"/>
        <charset val="128"/>
      </rPr>
      <t>等</t>
    </r>
    <r>
      <rPr>
        <sz val="11"/>
        <rFont val="BIZ UDゴシック"/>
        <family val="3"/>
        <charset val="128"/>
      </rPr>
      <t>番号</t>
    </r>
    <rPh sb="0" eb="2">
      <t>クミアイ</t>
    </rPh>
    <rPh sb="2" eb="3">
      <t>イン</t>
    </rPh>
    <rPh sb="3" eb="4">
      <t>ナド</t>
    </rPh>
    <rPh sb="4" eb="6">
      <t>バンゴウ</t>
    </rPh>
    <phoneticPr fontId="6"/>
  </si>
  <si>
    <r>
      <t>組合員</t>
    </r>
    <r>
      <rPr>
        <sz val="11"/>
        <color rgb="FFFF0000"/>
        <rFont val="BIZ UDゴシック"/>
        <family val="3"/>
        <charset val="128"/>
      </rPr>
      <t>等</t>
    </r>
    <r>
      <rPr>
        <sz val="11"/>
        <rFont val="BIZ UDゴシック"/>
        <family val="3"/>
        <charset val="128"/>
      </rPr>
      <t>に記載の１０桁の番号を記載してください</t>
    </r>
    <rPh sb="0" eb="3">
      <t>クミアイイン</t>
    </rPh>
    <rPh sb="3" eb="4">
      <t>トウ</t>
    </rPh>
    <rPh sb="5" eb="7">
      <t>キサイ</t>
    </rPh>
    <rPh sb="10" eb="11">
      <t>ケタ</t>
    </rPh>
    <rPh sb="12" eb="14">
      <t>バンゴウ</t>
    </rPh>
    <rPh sb="15" eb="17">
      <t>キサイ</t>
    </rPh>
    <phoneticPr fontId="6"/>
  </si>
  <si>
    <t>組合員等</t>
    <rPh sb="0" eb="2">
      <t>クミアイ</t>
    </rPh>
    <rPh sb="2" eb="3">
      <t>イン</t>
    </rPh>
    <rPh sb="3" eb="4">
      <t>トウ</t>
    </rPh>
    <phoneticPr fontId="6"/>
  </si>
  <si>
    <t>組合員等
記号番号</t>
    <rPh sb="0" eb="2">
      <t>クミアイ</t>
    </rPh>
    <rPh sb="2" eb="3">
      <t>イン</t>
    </rPh>
    <rPh sb="3" eb="4">
      <t>ナド</t>
    </rPh>
    <rPh sb="5" eb="7">
      <t>キゴウ</t>
    </rPh>
    <rPh sb="7" eb="9">
      <t>バンゴウ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</si>
</sst>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[$-411]ge\.m\.d;@"/>
    <numFmt numFmtId="178" formatCode="[$-411]ggge&quot;年&quot;m&quot;月&quot;d&quot;日&quot;;@"/>
    <numFmt numFmtId="179" formatCode="#,##0_);[Red]\(#,##0\)"/>
    <numFmt numFmtId="180" formatCode="#,##0&quot;円&quot;;[Red]\-#,##0&quot;円&quot;"/>
    <numFmt numFmtId="181" formatCode="&quot;地&quot;&quot;域&quot;&quot;手&quot;&quot;当&quot;\(0.0%\)"/>
    <numFmt numFmtId="182" formatCode="&quot;広&quot;&quot;域&quot;&quot;異&quot;&quot;動&quot;&quot;手&quot;&quot;当&quot;\(0.0%\)"/>
    <numFmt numFmtId="183" formatCode="#,##0&quot;円&quot;\ &quot;(控除額)&quot;"/>
  </numFmts>
  <fonts count="4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36"/>
      <name val="ＭＳ 明朝"/>
      <family val="1"/>
      <charset val="128"/>
    </font>
    <font>
      <sz val="10"/>
      <name val="ＭＳ Ｐ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color indexed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8"/>
      <color rgb="FF000099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sz val="8"/>
      <color rgb="FFFF0000"/>
      <name val="BIZ UDPゴシック"/>
      <family val="3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0"/>
      <color rgb="FFC00000"/>
      <name val="BIZ UDPゴシック"/>
      <family val="3"/>
      <charset val="128"/>
    </font>
    <font>
      <b/>
      <sz val="10"/>
      <color rgb="FF000099"/>
      <name val="BIZ UDPゴシック"/>
      <family val="3"/>
      <charset val="128"/>
    </font>
    <font>
      <sz val="11"/>
      <color theme="0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rgb="FFFF0000"/>
      <name val="BIZ UDゴシック"/>
      <family val="3"/>
      <charset val="128"/>
    </font>
    <font>
      <sz val="12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/>
      <top style="medium">
        <color indexed="23"/>
      </top>
      <bottom style="thin">
        <color indexed="23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double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double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medium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double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double">
        <color indexed="23"/>
      </right>
      <top style="thin">
        <color indexed="23"/>
      </top>
      <bottom/>
      <diagonal/>
    </border>
    <border>
      <left style="double">
        <color indexed="23"/>
      </left>
      <right/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/>
      <top style="medium">
        <color indexed="64"/>
      </top>
      <bottom style="thin">
        <color indexed="23"/>
      </bottom>
      <diagonal/>
    </border>
    <border>
      <left/>
      <right/>
      <top style="medium">
        <color indexed="64"/>
      </top>
      <bottom style="thin">
        <color indexed="23"/>
      </bottom>
      <diagonal/>
    </border>
    <border>
      <left/>
      <right style="double">
        <color indexed="23"/>
      </right>
      <top style="medium">
        <color indexed="64"/>
      </top>
      <bottom style="thin">
        <color indexed="23"/>
      </bottom>
      <diagonal/>
    </border>
    <border>
      <left style="double">
        <color indexed="23"/>
      </left>
      <right/>
      <top style="medium">
        <color indexed="64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medium">
        <color indexed="64"/>
      </bottom>
      <diagonal/>
    </border>
    <border>
      <left/>
      <right/>
      <top style="thin">
        <color indexed="23"/>
      </top>
      <bottom style="medium">
        <color indexed="64"/>
      </bottom>
      <diagonal/>
    </border>
    <border>
      <left/>
      <right style="double">
        <color indexed="23"/>
      </right>
      <top style="thin">
        <color indexed="23"/>
      </top>
      <bottom style="medium">
        <color indexed="64"/>
      </bottom>
      <diagonal/>
    </border>
    <border>
      <left style="double">
        <color indexed="23"/>
      </left>
      <right/>
      <top style="thin">
        <color indexed="23"/>
      </top>
      <bottom style="medium">
        <color indexed="64"/>
      </bottom>
      <diagonal/>
    </border>
    <border>
      <left/>
      <right style="medium">
        <color indexed="64"/>
      </right>
      <top style="thin">
        <color indexed="23"/>
      </top>
      <bottom style="medium">
        <color indexed="64"/>
      </bottom>
      <diagonal/>
    </border>
  </borders>
  <cellStyleXfs count="15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3">
    <xf numFmtId="0" fontId="0" fillId="0" borderId="0" xfId="0"/>
    <xf numFmtId="0" fontId="10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10" fillId="0" borderId="5" xfId="0" applyFont="1" applyBorder="1"/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8" fillId="0" borderId="6" xfId="0" applyFont="1" applyBorder="1" applyAlignment="1">
      <alignment horizontal="center" vertical="top" textRotation="255"/>
    </xf>
    <xf numFmtId="0" fontId="8" fillId="0" borderId="0" xfId="0" applyFont="1" applyAlignment="1">
      <alignment horizontal="center" vertical="top" textRotation="255"/>
    </xf>
    <xf numFmtId="0" fontId="8" fillId="0" borderId="5" xfId="0" applyFont="1" applyBorder="1" applyAlignment="1">
      <alignment horizontal="center" vertical="top" textRotation="255"/>
    </xf>
    <xf numFmtId="0" fontId="8" fillId="0" borderId="4" xfId="0" applyFont="1" applyBorder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distributed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1" xfId="0" applyFont="1" applyBorder="1" applyAlignment="1">
      <alignment horizontal="distributed" vertical="center"/>
    </xf>
    <xf numFmtId="0" fontId="10" fillId="0" borderId="12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  <xf numFmtId="0" fontId="8" fillId="0" borderId="13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distributed" vertical="center"/>
    </xf>
    <xf numFmtId="0" fontId="8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center"/>
    </xf>
    <xf numFmtId="0" fontId="8" fillId="0" borderId="6" xfId="0" applyFont="1" applyBorder="1"/>
    <xf numFmtId="0" fontId="8" fillId="0" borderId="12" xfId="0" applyFont="1" applyBorder="1" applyAlignment="1">
      <alignment horizontal="distributed" vertical="center"/>
    </xf>
    <xf numFmtId="0" fontId="8" fillId="0" borderId="0" xfId="0" applyFont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2" xfId="0" applyFont="1" applyBorder="1"/>
    <xf numFmtId="0" fontId="10" fillId="0" borderId="0" xfId="0" applyFont="1" applyAlignment="1">
      <alignment vertical="center"/>
    </xf>
    <xf numFmtId="0" fontId="8" fillId="0" borderId="5" xfId="0" applyFont="1" applyBorder="1"/>
    <xf numFmtId="0" fontId="10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right" vertical="center"/>
    </xf>
    <xf numFmtId="0" fontId="8" fillId="0" borderId="0" xfId="0" applyFont="1" applyAlignment="1">
      <alignment horizontal="distributed" vertical="center" justifyLastLine="1"/>
    </xf>
    <xf numFmtId="0" fontId="10" fillId="0" borderId="6" xfId="0" applyFont="1" applyBorder="1"/>
    <xf numFmtId="0" fontId="10" fillId="0" borderId="13" xfId="0" applyFont="1" applyBorder="1" applyAlignment="1">
      <alignment vertical="center"/>
    </xf>
    <xf numFmtId="0" fontId="8" fillId="0" borderId="14" xfId="0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right" vertical="center"/>
    </xf>
    <xf numFmtId="0" fontId="8" fillId="0" borderId="18" xfId="0" applyFont="1" applyBorder="1"/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3" fontId="8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8" fillId="0" borderId="5" xfId="0" applyFont="1" applyBorder="1" applyAlignment="1">
      <alignment horizontal="distributed" vertical="center"/>
    </xf>
    <xf numFmtId="0" fontId="8" fillId="0" borderId="5" xfId="0" applyFont="1" applyBorder="1" applyAlignment="1">
      <alignment horizontal="center" vertical="center" textRotation="255"/>
    </xf>
    <xf numFmtId="0" fontId="12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distributed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distributed" vertical="center"/>
    </xf>
    <xf numFmtId="0" fontId="8" fillId="0" borderId="11" xfId="0" applyFont="1" applyBorder="1" applyAlignment="1">
      <alignment horizontal="right" vertical="center"/>
    </xf>
    <xf numFmtId="49" fontId="8" fillId="0" borderId="0" xfId="0" applyNumberFormat="1" applyFont="1" applyAlignment="1">
      <alignment horizontal="center" vertical="center"/>
    </xf>
    <xf numFmtId="20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top"/>
    </xf>
    <xf numFmtId="0" fontId="8" fillId="0" borderId="11" xfId="0" applyFont="1" applyBorder="1" applyAlignment="1">
      <alignment vertical="center"/>
    </xf>
    <xf numFmtId="0" fontId="8" fillId="0" borderId="13" xfId="0" applyFont="1" applyBorder="1" applyAlignment="1">
      <alignment horizontal="right" vertical="center"/>
    </xf>
    <xf numFmtId="0" fontId="8" fillId="0" borderId="17" xfId="0" applyFont="1" applyBorder="1" applyAlignment="1">
      <alignment vertical="center"/>
    </xf>
    <xf numFmtId="0" fontId="8" fillId="0" borderId="14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0" fontId="7" fillId="0" borderId="0" xfId="0" applyFont="1" applyAlignment="1">
      <alignment horizontal="distributed"/>
    </xf>
    <xf numFmtId="0" fontId="8" fillId="0" borderId="0" xfId="0" applyFont="1" applyAlignment="1">
      <alignment vertical="top"/>
    </xf>
    <xf numFmtId="0" fontId="8" fillId="0" borderId="0" xfId="2" applyFont="1" applyAlignment="1">
      <alignment vertical="center"/>
    </xf>
    <xf numFmtId="0" fontId="8" fillId="0" borderId="14" xfId="2" applyFont="1" applyBorder="1" applyAlignment="1">
      <alignment vertical="center"/>
    </xf>
    <xf numFmtId="0" fontId="8" fillId="0" borderId="0" xfId="2" applyFont="1"/>
    <xf numFmtId="0" fontId="10" fillId="0" borderId="0" xfId="2" applyFont="1"/>
    <xf numFmtId="0" fontId="23" fillId="0" borderId="0" xfId="9" applyAlignment="1">
      <alignment vertical="center" wrapText="1"/>
    </xf>
    <xf numFmtId="14" fontId="23" fillId="0" borderId="0" xfId="9" applyNumberFormat="1">
      <alignment vertical="center"/>
    </xf>
    <xf numFmtId="0" fontId="23" fillId="0" borderId="0" xfId="9">
      <alignment vertical="center"/>
    </xf>
    <xf numFmtId="57" fontId="23" fillId="0" borderId="0" xfId="9" applyNumberFormat="1">
      <alignment vertical="center"/>
    </xf>
    <xf numFmtId="38" fontId="0" fillId="0" borderId="0" xfId="10" applyFont="1">
      <alignment vertical="center"/>
    </xf>
    <xf numFmtId="0" fontId="19" fillId="0" borderId="0" xfId="11" applyFont="1">
      <alignment vertical="center"/>
    </xf>
    <xf numFmtId="0" fontId="21" fillId="0" borderId="0" xfId="11" applyFont="1">
      <alignment vertical="center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3" xfId="0" applyFont="1" applyBorder="1" applyAlignment="1">
      <alignment horizontal="center" vertical="top" textRotation="255"/>
    </xf>
    <xf numFmtId="0" fontId="8" fillId="0" borderId="14" xfId="0" applyFont="1" applyBorder="1" applyAlignment="1">
      <alignment horizontal="center" vertical="top" textRotation="255"/>
    </xf>
    <xf numFmtId="0" fontId="8" fillId="0" borderId="15" xfId="0" applyFont="1" applyBorder="1" applyAlignment="1">
      <alignment horizontal="center" vertical="top" textRotation="255"/>
    </xf>
    <xf numFmtId="0" fontId="8" fillId="0" borderId="16" xfId="0" applyFont="1" applyBorder="1" applyAlignment="1">
      <alignment horizontal="right" vertical="center"/>
    </xf>
    <xf numFmtId="0" fontId="8" fillId="0" borderId="14" xfId="0" applyFont="1" applyBorder="1"/>
    <xf numFmtId="0" fontId="9" fillId="0" borderId="0" xfId="0" applyFont="1" applyAlignment="1">
      <alignment horizontal="center" vertical="center"/>
    </xf>
    <xf numFmtId="0" fontId="8" fillId="0" borderId="7" xfId="0" applyFont="1" applyBorder="1"/>
    <xf numFmtId="0" fontId="7" fillId="0" borderId="0" xfId="0" applyFont="1" applyAlignment="1">
      <alignment vertical="center"/>
    </xf>
    <xf numFmtId="0" fontId="7" fillId="0" borderId="0" xfId="2" applyFont="1" applyAlignment="1">
      <alignment vertical="center"/>
    </xf>
    <xf numFmtId="0" fontId="27" fillId="0" borderId="1" xfId="0" applyFont="1" applyBorder="1" applyAlignment="1">
      <alignment horizontal="left" indent="1"/>
    </xf>
    <xf numFmtId="0" fontId="27" fillId="0" borderId="0" xfId="0" applyFont="1"/>
    <xf numFmtId="0" fontId="27" fillId="0" borderId="0" xfId="0" applyFont="1" applyAlignment="1">
      <alignment horizontal="left" indent="1"/>
    </xf>
    <xf numFmtId="176" fontId="27" fillId="0" borderId="0" xfId="0" applyNumberFormat="1" applyFont="1" applyAlignment="1">
      <alignment vertical="center"/>
    </xf>
    <xf numFmtId="0" fontId="32" fillId="0" borderId="0" xfId="13" applyFont="1">
      <alignment vertical="center"/>
    </xf>
    <xf numFmtId="0" fontId="32" fillId="0" borderId="0" xfId="13" applyFont="1" applyAlignment="1">
      <alignment horizontal="center" vertical="center"/>
    </xf>
    <xf numFmtId="0" fontId="32" fillId="0" borderId="0" xfId="13" applyFont="1" applyAlignment="1">
      <alignment vertical="center" shrinkToFit="1"/>
    </xf>
    <xf numFmtId="0" fontId="32" fillId="0" borderId="0" xfId="13" applyFont="1" applyAlignment="1">
      <alignment shrinkToFit="1"/>
    </xf>
    <xf numFmtId="0" fontId="32" fillId="0" borderId="0" xfId="13" applyFont="1" applyAlignment="1">
      <alignment vertical="center" wrapText="1"/>
    </xf>
    <xf numFmtId="0" fontId="33" fillId="0" borderId="0" xfId="13" applyFont="1">
      <alignment vertical="center"/>
    </xf>
    <xf numFmtId="38" fontId="32" fillId="0" borderId="0" xfId="14" applyFont="1" applyBorder="1" applyAlignment="1">
      <alignment vertical="center"/>
    </xf>
    <xf numFmtId="38" fontId="32" fillId="0" borderId="0" xfId="14" applyFont="1" applyFill="1" applyBorder="1" applyAlignment="1">
      <alignment horizontal="center" vertical="center"/>
    </xf>
    <xf numFmtId="0" fontId="34" fillId="0" borderId="0" xfId="13" applyFont="1">
      <alignment vertical="center"/>
    </xf>
    <xf numFmtId="38" fontId="1" fillId="0" borderId="0" xfId="1" applyFont="1" applyAlignment="1">
      <alignment vertical="center"/>
    </xf>
    <xf numFmtId="0" fontId="35" fillId="0" borderId="0" xfId="0" applyFont="1"/>
    <xf numFmtId="0" fontId="35" fillId="0" borderId="11" xfId="0" applyFont="1" applyBorder="1" applyAlignment="1">
      <alignment horizontal="center" shrinkToFit="1"/>
    </xf>
    <xf numFmtId="0" fontId="11" fillId="0" borderId="11" xfId="0" applyFont="1" applyBorder="1" applyAlignment="1">
      <alignment horizontal="right" vertical="center" shrinkToFit="1"/>
    </xf>
    <xf numFmtId="0" fontId="11" fillId="0" borderId="0" xfId="0" applyFont="1" applyAlignment="1">
      <alignment horizontal="right" vertical="center" shrinkToFit="1"/>
    </xf>
    <xf numFmtId="0" fontId="11" fillId="0" borderId="5" xfId="0" applyFont="1" applyBorder="1" applyAlignment="1">
      <alignment horizontal="right" vertical="center" shrinkToFit="1"/>
    </xf>
    <xf numFmtId="0" fontId="11" fillId="0" borderId="17" xfId="0" applyFont="1" applyBorder="1" applyAlignment="1">
      <alignment horizontal="right" vertical="center" shrinkToFit="1"/>
    </xf>
    <xf numFmtId="0" fontId="11" fillId="0" borderId="14" xfId="0" applyFont="1" applyBorder="1" applyAlignment="1">
      <alignment horizontal="right" vertical="center" shrinkToFit="1"/>
    </xf>
    <xf numFmtId="0" fontId="11" fillId="0" borderId="15" xfId="0" applyFont="1" applyBorder="1" applyAlignment="1">
      <alignment horizontal="right" vertical="center" shrinkToFit="1"/>
    </xf>
    <xf numFmtId="0" fontId="3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6" fillId="0" borderId="0" xfId="0" applyFont="1" applyAlignment="1">
      <alignment vertical="center" wrapText="1"/>
    </xf>
    <xf numFmtId="0" fontId="37" fillId="0" borderId="0" xfId="0" applyFont="1" applyAlignment="1">
      <alignment vertical="center" wrapText="1"/>
    </xf>
    <xf numFmtId="0" fontId="35" fillId="0" borderId="30" xfId="0" applyFont="1" applyBorder="1" applyAlignment="1">
      <alignment horizontal="center" shrinkToFit="1"/>
    </xf>
    <xf numFmtId="38" fontId="32" fillId="0" borderId="0" xfId="14" applyFont="1" applyFill="1" applyBorder="1" applyAlignment="1">
      <alignment horizontal="right" vertical="center"/>
    </xf>
    <xf numFmtId="38" fontId="32" fillId="0" borderId="0" xfId="1" applyFont="1" applyFill="1" applyBorder="1" applyAlignment="1">
      <alignment vertical="center"/>
    </xf>
    <xf numFmtId="0" fontId="32" fillId="0" borderId="0" xfId="13" applyFont="1" applyAlignment="1">
      <alignment horizontal="center" vertical="center" textRotation="255"/>
    </xf>
    <xf numFmtId="0" fontId="30" fillId="0" borderId="0" xfId="13" applyFont="1" applyAlignment="1">
      <alignment horizontal="center" vertical="center" textRotation="255" shrinkToFit="1"/>
    </xf>
    <xf numFmtId="0" fontId="32" fillId="0" borderId="0" xfId="13" applyFont="1" applyAlignment="1">
      <alignment horizontal="center" vertical="center" shrinkToFit="1"/>
    </xf>
    <xf numFmtId="0" fontId="32" fillId="0" borderId="0" xfId="13" applyFont="1" applyAlignment="1">
      <alignment horizontal="right" vertical="center"/>
    </xf>
    <xf numFmtId="0" fontId="32" fillId="0" borderId="0" xfId="13" applyFont="1" applyAlignment="1">
      <alignment horizontal="left" vertical="center"/>
    </xf>
    <xf numFmtId="0" fontId="32" fillId="0" borderId="0" xfId="13" applyFont="1" applyAlignment="1">
      <alignment vertical="top" shrinkToFit="1"/>
    </xf>
    <xf numFmtId="0" fontId="31" fillId="0" borderId="0" xfId="13" applyFont="1">
      <alignment vertical="center"/>
    </xf>
    <xf numFmtId="0" fontId="31" fillId="0" borderId="0" xfId="13" applyFont="1" applyAlignment="1">
      <alignment vertical="center" wrapText="1"/>
    </xf>
    <xf numFmtId="0" fontId="31" fillId="0" borderId="0" xfId="13" applyFont="1" applyAlignment="1">
      <alignment vertical="center" wrapText="1" shrinkToFit="1"/>
    </xf>
    <xf numFmtId="0" fontId="31" fillId="0" borderId="0" xfId="13" applyFont="1" applyAlignment="1">
      <alignment vertical="center" shrinkToFit="1"/>
    </xf>
    <xf numFmtId="0" fontId="31" fillId="0" borderId="11" xfId="13" applyFont="1" applyBorder="1">
      <alignment vertical="center"/>
    </xf>
    <xf numFmtId="0" fontId="31" fillId="0" borderId="0" xfId="13" applyFont="1" applyAlignment="1"/>
    <xf numFmtId="0" fontId="31" fillId="0" borderId="0" xfId="13" applyFont="1" applyAlignment="1">
      <alignment shrinkToFit="1"/>
    </xf>
    <xf numFmtId="0" fontId="31" fillId="0" borderId="12" xfId="13" applyFont="1" applyBorder="1">
      <alignment vertical="center"/>
    </xf>
    <xf numFmtId="0" fontId="31" fillId="0" borderId="11" xfId="13" applyFont="1" applyBorder="1" applyAlignment="1"/>
    <xf numFmtId="0" fontId="31" fillId="0" borderId="0" xfId="13" applyFont="1" applyAlignment="1">
      <alignment vertical="top"/>
    </xf>
    <xf numFmtId="38" fontId="31" fillId="0" borderId="0" xfId="14" applyFont="1" applyFill="1" applyBorder="1" applyAlignment="1">
      <alignment vertical="center"/>
    </xf>
    <xf numFmtId="0" fontId="40" fillId="0" borderId="0" xfId="13" applyFont="1">
      <alignment vertical="center"/>
    </xf>
    <xf numFmtId="0" fontId="31" fillId="0" borderId="14" xfId="13" applyFont="1" applyBorder="1">
      <alignment vertical="center"/>
    </xf>
    <xf numFmtId="0" fontId="31" fillId="0" borderId="16" xfId="13" applyFont="1" applyBorder="1">
      <alignment vertical="center"/>
    </xf>
    <xf numFmtId="38" fontId="34" fillId="0" borderId="0" xfId="14" applyFont="1" applyFill="1" applyBorder="1" applyAlignment="1">
      <alignment vertical="center"/>
    </xf>
    <xf numFmtId="38" fontId="34" fillId="0" borderId="0" xfId="14" applyFont="1" applyFill="1" applyBorder="1" applyAlignment="1">
      <alignment vertical="center" wrapText="1"/>
    </xf>
    <xf numFmtId="0" fontId="39" fillId="0" borderId="0" xfId="13" applyFont="1">
      <alignment vertical="center"/>
    </xf>
    <xf numFmtId="0" fontId="31" fillId="0" borderId="0" xfId="13" applyFont="1" applyAlignment="1">
      <alignment vertical="top" shrinkToFit="1"/>
    </xf>
    <xf numFmtId="38" fontId="31" fillId="0" borderId="0" xfId="14" applyFont="1" applyFill="1" applyAlignment="1">
      <alignment vertical="center"/>
    </xf>
    <xf numFmtId="0" fontId="31" fillId="0" borderId="7" xfId="13" applyFont="1" applyBorder="1">
      <alignment vertical="center"/>
    </xf>
    <xf numFmtId="0" fontId="41" fillId="0" borderId="0" xfId="13" applyFont="1">
      <alignment vertical="center"/>
    </xf>
    <xf numFmtId="38" fontId="31" fillId="0" borderId="0" xfId="1" applyFont="1" applyFill="1" applyBorder="1" applyAlignment="1">
      <alignment vertical="center"/>
    </xf>
    <xf numFmtId="0" fontId="28" fillId="0" borderId="33" xfId="0" applyFont="1" applyBorder="1" applyAlignment="1">
      <alignment horizontal="center"/>
    </xf>
    <xf numFmtId="0" fontId="27" fillId="0" borderId="31" xfId="0" applyFont="1" applyBorder="1" applyAlignment="1">
      <alignment horizontal="left" indent="1" shrinkToFit="1"/>
    </xf>
    <xf numFmtId="177" fontId="28" fillId="0" borderId="35" xfId="0" applyNumberFormat="1" applyFont="1" applyBorder="1" applyAlignment="1">
      <alignment horizontal="center"/>
    </xf>
    <xf numFmtId="177" fontId="28" fillId="0" borderId="36" xfId="0" applyNumberFormat="1" applyFont="1" applyBorder="1" applyAlignment="1">
      <alignment horizontal="center"/>
    </xf>
    <xf numFmtId="177" fontId="28" fillId="0" borderId="38" xfId="0" applyNumberFormat="1" applyFont="1" applyBorder="1" applyAlignment="1">
      <alignment horizontal="center"/>
    </xf>
    <xf numFmtId="0" fontId="28" fillId="0" borderId="39" xfId="0" applyFont="1" applyBorder="1" applyAlignment="1">
      <alignment horizontal="center"/>
    </xf>
    <xf numFmtId="177" fontId="28" fillId="0" borderId="40" xfId="0" applyNumberFormat="1" applyFont="1" applyBorder="1" applyAlignment="1">
      <alignment horizontal="center"/>
    </xf>
    <xf numFmtId="0" fontId="35" fillId="0" borderId="29" xfId="0" applyFont="1" applyBorder="1" applyAlignment="1">
      <alignment horizontal="center"/>
    </xf>
    <xf numFmtId="0" fontId="35" fillId="4" borderId="29" xfId="0" applyFont="1" applyFill="1" applyBorder="1" applyAlignment="1">
      <alignment horizontal="center" shrinkToFit="1"/>
    </xf>
    <xf numFmtId="0" fontId="8" fillId="0" borderId="30" xfId="0" applyFont="1" applyBorder="1" applyAlignment="1">
      <alignment horizontal="center"/>
    </xf>
    <xf numFmtId="0" fontId="31" fillId="0" borderId="0" xfId="13" applyFont="1" applyAlignment="1">
      <alignment horizontal="center" vertical="center"/>
    </xf>
    <xf numFmtId="0" fontId="31" fillId="0" borderId="0" xfId="13" applyFont="1" applyAlignment="1">
      <alignment horizontal="left" vertical="center"/>
    </xf>
    <xf numFmtId="38" fontId="31" fillId="0" borderId="0" xfId="14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left" vertical="center"/>
    </xf>
    <xf numFmtId="0" fontId="8" fillId="0" borderId="44" xfId="0" applyFont="1" applyBorder="1"/>
    <xf numFmtId="0" fontId="8" fillId="0" borderId="45" xfId="0" applyFont="1" applyBorder="1"/>
    <xf numFmtId="0" fontId="8" fillId="0" borderId="46" xfId="0" applyFont="1" applyBorder="1"/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right" vertical="center"/>
    </xf>
    <xf numFmtId="0" fontId="8" fillId="0" borderId="45" xfId="0" applyFont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8" xfId="0" applyFont="1" applyBorder="1" applyAlignment="1">
      <alignment horizontal="right" vertical="center"/>
    </xf>
    <xf numFmtId="0" fontId="8" fillId="0" borderId="45" xfId="0" applyFont="1" applyBorder="1" applyAlignment="1">
      <alignment horizontal="distributed" vertical="center"/>
    </xf>
    <xf numFmtId="0" fontId="8" fillId="0" borderId="47" xfId="0" applyFont="1" applyBorder="1" applyAlignment="1">
      <alignment horizontal="distributed" vertical="center"/>
    </xf>
    <xf numFmtId="0" fontId="11" fillId="0" borderId="48" xfId="0" applyFont="1" applyBorder="1" applyAlignment="1">
      <alignment horizontal="right" vertical="center" shrinkToFit="1"/>
    </xf>
    <xf numFmtId="0" fontId="11" fillId="0" borderId="45" xfId="0" applyFont="1" applyBorder="1" applyAlignment="1">
      <alignment horizontal="right" vertical="center" shrinkToFit="1"/>
    </xf>
    <xf numFmtId="0" fontId="11" fillId="0" borderId="47" xfId="0" applyFont="1" applyBorder="1" applyAlignment="1">
      <alignment horizontal="right" vertical="center" shrinkToFit="1"/>
    </xf>
    <xf numFmtId="0" fontId="8" fillId="0" borderId="44" xfId="0" applyFont="1" applyBorder="1" applyAlignment="1">
      <alignment horizontal="right" vertical="center"/>
    </xf>
    <xf numFmtId="0" fontId="8" fillId="0" borderId="46" xfId="0" applyFont="1" applyBorder="1" applyAlignment="1">
      <alignment horizontal="center" vertical="center"/>
    </xf>
    <xf numFmtId="0" fontId="8" fillId="0" borderId="48" xfId="0" applyFont="1" applyBorder="1" applyAlignment="1">
      <alignment vertical="center"/>
    </xf>
    <xf numFmtId="0" fontId="8" fillId="0" borderId="45" xfId="0" applyFont="1" applyBorder="1" applyAlignment="1">
      <alignment horizontal="center" vertical="center" textRotation="255"/>
    </xf>
    <xf numFmtId="0" fontId="8" fillId="0" borderId="47" xfId="0" applyFont="1" applyBorder="1" applyAlignment="1">
      <alignment horizontal="center" vertical="center" textRotation="255"/>
    </xf>
    <xf numFmtId="177" fontId="44" fillId="0" borderId="0" xfId="0" applyNumberFormat="1" applyFont="1"/>
    <xf numFmtId="177" fontId="27" fillId="2" borderId="32" xfId="0" applyNumberFormat="1" applyFont="1" applyFill="1" applyBorder="1" applyAlignment="1" applyProtection="1">
      <alignment horizontal="center" shrinkToFit="1"/>
      <protection locked="0"/>
    </xf>
    <xf numFmtId="0" fontId="27" fillId="2" borderId="33" xfId="0" applyFont="1" applyFill="1" applyBorder="1" applyAlignment="1" applyProtection="1">
      <alignment horizontal="center" shrinkToFit="1"/>
      <protection locked="0"/>
    </xf>
    <xf numFmtId="177" fontId="27" fillId="2" borderId="33" xfId="0" applyNumberFormat="1" applyFont="1" applyFill="1" applyBorder="1" applyAlignment="1" applyProtection="1">
      <alignment horizontal="center" shrinkToFit="1"/>
      <protection locked="0"/>
    </xf>
    <xf numFmtId="0" fontId="27" fillId="0" borderId="37" xfId="0" applyFont="1" applyBorder="1" applyAlignment="1">
      <alignment horizontal="left" indent="1" shrinkToFit="1"/>
    </xf>
    <xf numFmtId="0" fontId="32" fillId="0" borderId="45" xfId="13" applyFont="1" applyBorder="1" applyAlignment="1">
      <alignment vertical="center"/>
    </xf>
    <xf numFmtId="0" fontId="32" fillId="0" borderId="0" xfId="13" applyFont="1" applyAlignment="1">
      <alignment vertical="center"/>
    </xf>
    <xf numFmtId="0" fontId="33" fillId="0" borderId="0" xfId="13" applyFont="1" applyAlignment="1">
      <alignment horizontal="center" vertical="top"/>
    </xf>
    <xf numFmtId="0" fontId="32" fillId="2" borderId="4" xfId="13" applyFont="1" applyFill="1" applyBorder="1">
      <alignment vertical="center"/>
    </xf>
    <xf numFmtId="0" fontId="32" fillId="2" borderId="2" xfId="13" applyFont="1" applyFill="1" applyBorder="1">
      <alignment vertical="center"/>
    </xf>
    <xf numFmtId="0" fontId="32" fillId="2" borderId="3" xfId="13" applyFont="1" applyFill="1" applyBorder="1">
      <alignment vertical="center"/>
    </xf>
    <xf numFmtId="0" fontId="31" fillId="2" borderId="18" xfId="13" applyFont="1" applyFill="1" applyBorder="1">
      <alignment vertical="center"/>
    </xf>
    <xf numFmtId="0" fontId="31" fillId="2" borderId="7" xfId="13" applyFont="1" applyFill="1" applyBorder="1">
      <alignment vertical="center"/>
    </xf>
    <xf numFmtId="0" fontId="31" fillId="2" borderId="8" xfId="13" applyFont="1" applyFill="1" applyBorder="1">
      <alignment vertical="center"/>
    </xf>
    <xf numFmtId="0" fontId="32" fillId="5" borderId="4" xfId="13" applyFont="1" applyFill="1" applyBorder="1">
      <alignment vertical="center"/>
    </xf>
    <xf numFmtId="0" fontId="32" fillId="5" borderId="2" xfId="13" applyFont="1" applyFill="1" applyBorder="1">
      <alignment vertical="center"/>
    </xf>
    <xf numFmtId="0" fontId="32" fillId="5" borderId="3" xfId="13" applyFont="1" applyFill="1" applyBorder="1">
      <alignment vertical="center"/>
    </xf>
    <xf numFmtId="0" fontId="31" fillId="5" borderId="18" xfId="13" applyFont="1" applyFill="1" applyBorder="1">
      <alignment vertical="center"/>
    </xf>
    <xf numFmtId="0" fontId="31" fillId="5" borderId="7" xfId="13" applyFont="1" applyFill="1" applyBorder="1">
      <alignment vertical="center"/>
    </xf>
    <xf numFmtId="0" fontId="31" fillId="5" borderId="8" xfId="13" applyFont="1" applyFill="1" applyBorder="1">
      <alignment vertical="center"/>
    </xf>
    <xf numFmtId="0" fontId="32" fillId="6" borderId="4" xfId="13" applyFont="1" applyFill="1" applyBorder="1">
      <alignment vertical="center"/>
    </xf>
    <xf numFmtId="0" fontId="32" fillId="6" borderId="2" xfId="13" applyFont="1" applyFill="1" applyBorder="1">
      <alignment vertical="center"/>
    </xf>
    <xf numFmtId="0" fontId="32" fillId="6" borderId="3" xfId="13" applyFont="1" applyFill="1" applyBorder="1">
      <alignment vertical="center"/>
    </xf>
    <xf numFmtId="0" fontId="31" fillId="6" borderId="18" xfId="13" applyFont="1" applyFill="1" applyBorder="1">
      <alignment vertical="center"/>
    </xf>
    <xf numFmtId="0" fontId="31" fillId="6" borderId="7" xfId="13" applyFont="1" applyFill="1" applyBorder="1">
      <alignment vertical="center"/>
    </xf>
    <xf numFmtId="0" fontId="31" fillId="6" borderId="8" xfId="13" applyFont="1" applyFill="1" applyBorder="1">
      <alignment vertical="center"/>
    </xf>
    <xf numFmtId="0" fontId="38" fillId="0" borderId="0" xfId="13" applyFont="1" applyAlignment="1">
      <alignment vertical="center"/>
    </xf>
    <xf numFmtId="0" fontId="27" fillId="0" borderId="50" xfId="0" applyFont="1" applyBorder="1"/>
    <xf numFmtId="0" fontId="27" fillId="0" borderId="51" xfId="0" applyFont="1" applyBorder="1"/>
    <xf numFmtId="0" fontId="27" fillId="0" borderId="52" xfId="0" applyFont="1" applyBorder="1" applyAlignment="1">
      <alignment shrinkToFit="1"/>
    </xf>
    <xf numFmtId="0" fontId="27" fillId="0" borderId="52" xfId="0" applyFont="1" applyBorder="1"/>
    <xf numFmtId="0" fontId="27" fillId="0" borderId="53" xfId="0" applyFont="1" applyBorder="1" applyAlignment="1">
      <alignment horizontal="center"/>
    </xf>
    <xf numFmtId="0" fontId="32" fillId="0" borderId="0" xfId="13" applyFont="1" applyFill="1" applyAlignment="1">
      <alignment horizontal="center" vertical="center"/>
    </xf>
    <xf numFmtId="0" fontId="32" fillId="0" borderId="0" xfId="13" applyFont="1" applyFill="1">
      <alignment vertical="center"/>
    </xf>
    <xf numFmtId="0" fontId="31" fillId="0" borderId="0" xfId="13" applyFont="1" applyFill="1">
      <alignment vertical="center"/>
    </xf>
    <xf numFmtId="0" fontId="31" fillId="0" borderId="0" xfId="13" applyFont="1" applyFill="1" applyAlignment="1">
      <alignment vertical="center" shrinkToFit="1"/>
    </xf>
    <xf numFmtId="0" fontId="31" fillId="0" borderId="11" xfId="13" applyFont="1" applyFill="1" applyBorder="1">
      <alignment vertical="center"/>
    </xf>
    <xf numFmtId="0" fontId="31" fillId="0" borderId="0" xfId="13" applyFont="1" applyFill="1" applyAlignment="1">
      <alignment horizontal="left" vertical="center"/>
    </xf>
    <xf numFmtId="0" fontId="31" fillId="0" borderId="0" xfId="13" applyFont="1" applyFill="1" applyAlignment="1">
      <alignment shrinkToFit="1"/>
    </xf>
    <xf numFmtId="0" fontId="31" fillId="0" borderId="12" xfId="13" applyFont="1" applyFill="1" applyBorder="1">
      <alignment vertical="center"/>
    </xf>
    <xf numFmtId="0" fontId="31" fillId="0" borderId="0" xfId="13" applyFont="1" applyFill="1" applyAlignment="1"/>
    <xf numFmtId="0" fontId="31" fillId="0" borderId="11" xfId="13" applyFont="1" applyFill="1" applyBorder="1" applyAlignment="1"/>
    <xf numFmtId="0" fontId="31" fillId="0" borderId="0" xfId="13" applyFont="1" applyFill="1" applyAlignment="1">
      <alignment vertical="top"/>
    </xf>
    <xf numFmtId="0" fontId="31" fillId="0" borderId="0" xfId="13" applyFont="1" applyFill="1" applyAlignment="1">
      <alignment horizontal="center" vertical="center"/>
    </xf>
    <xf numFmtId="0" fontId="31" fillId="0" borderId="14" xfId="13" applyFont="1" applyFill="1" applyBorder="1">
      <alignment vertical="center"/>
    </xf>
    <xf numFmtId="0" fontId="31" fillId="0" borderId="16" xfId="13" applyFont="1" applyFill="1" applyBorder="1">
      <alignment vertical="center"/>
    </xf>
    <xf numFmtId="0" fontId="32" fillId="0" borderId="0" xfId="13" applyFont="1" applyFill="1" applyAlignment="1">
      <alignment horizontal="center" vertical="center" textRotation="255"/>
    </xf>
    <xf numFmtId="0" fontId="30" fillId="0" borderId="0" xfId="13" applyFont="1" applyFill="1" applyAlignment="1">
      <alignment horizontal="center" vertical="center" textRotation="255" shrinkToFit="1"/>
    </xf>
    <xf numFmtId="0" fontId="32" fillId="0" borderId="0" xfId="13" applyFont="1" applyFill="1" applyAlignment="1">
      <alignment horizontal="center" vertical="center" shrinkToFit="1"/>
    </xf>
    <xf numFmtId="0" fontId="32" fillId="0" borderId="0" xfId="13" applyFont="1" applyFill="1" applyAlignment="1">
      <alignment horizontal="right" vertical="center"/>
    </xf>
    <xf numFmtId="0" fontId="32" fillId="0" borderId="0" xfId="13" applyFont="1" applyFill="1" applyAlignment="1">
      <alignment horizontal="left" vertical="center"/>
    </xf>
    <xf numFmtId="0" fontId="33" fillId="0" borderId="0" xfId="13" applyFont="1" applyFill="1" applyAlignment="1">
      <alignment horizontal="center" vertical="top"/>
    </xf>
    <xf numFmtId="0" fontId="32" fillId="0" borderId="45" xfId="13" applyFont="1" applyFill="1" applyBorder="1" applyAlignment="1">
      <alignment vertical="center"/>
    </xf>
    <xf numFmtId="0" fontId="39" fillId="0" borderId="0" xfId="13" applyFont="1" applyFill="1">
      <alignment vertical="center"/>
    </xf>
    <xf numFmtId="0" fontId="32" fillId="0" borderId="0" xfId="13" applyFont="1" applyFill="1" applyAlignment="1">
      <alignment vertical="center"/>
    </xf>
    <xf numFmtId="0" fontId="32" fillId="0" borderId="0" xfId="13" applyFont="1" applyFill="1" applyAlignment="1">
      <alignment vertical="top" shrinkToFit="1"/>
    </xf>
    <xf numFmtId="0" fontId="31" fillId="0" borderId="0" xfId="13" applyFont="1" applyFill="1" applyAlignment="1">
      <alignment vertical="top" shrinkToFit="1"/>
    </xf>
    <xf numFmtId="0" fontId="31" fillId="0" borderId="7" xfId="13" applyFont="1" applyFill="1" applyBorder="1">
      <alignment vertical="center"/>
    </xf>
    <xf numFmtId="0" fontId="31" fillId="0" borderId="0" xfId="13" applyFont="1" applyFill="1" applyAlignment="1">
      <alignment vertical="center" wrapText="1"/>
    </xf>
    <xf numFmtId="0" fontId="41" fillId="0" borderId="0" xfId="13" applyFont="1" applyFill="1">
      <alignment vertical="center"/>
    </xf>
    <xf numFmtId="0" fontId="33" fillId="0" borderId="0" xfId="13" applyFont="1" applyFill="1">
      <alignment vertical="center"/>
    </xf>
    <xf numFmtId="0" fontId="32" fillId="0" borderId="0" xfId="13" applyFont="1" applyFill="1" applyAlignment="1">
      <alignment shrinkToFit="1"/>
    </xf>
    <xf numFmtId="0" fontId="32" fillId="0" borderId="0" xfId="13" applyFont="1" applyFill="1" applyAlignment="1">
      <alignment vertical="center" wrapText="1"/>
    </xf>
    <xf numFmtId="38" fontId="32" fillId="0" borderId="0" xfId="14" applyFont="1" applyFill="1" applyBorder="1" applyAlignment="1">
      <alignment vertical="center"/>
    </xf>
    <xf numFmtId="0" fontId="32" fillId="0" borderId="0" xfId="13" applyFont="1" applyFill="1" applyAlignment="1">
      <alignment vertical="center" shrinkToFit="1"/>
    </xf>
    <xf numFmtId="0" fontId="27" fillId="0" borderId="54" xfId="0" applyFont="1" applyBorder="1" applyAlignment="1">
      <alignment horizontal="center"/>
    </xf>
    <xf numFmtId="0" fontId="29" fillId="0" borderId="52" xfId="0" applyFont="1" applyBorder="1"/>
    <xf numFmtId="0" fontId="27" fillId="0" borderId="58" xfId="0" applyFont="1" applyBorder="1" applyAlignment="1">
      <alignment horizontal="left" indent="1" shrinkToFit="1"/>
    </xf>
    <xf numFmtId="0" fontId="27" fillId="0" borderId="0" xfId="0" applyFont="1" applyBorder="1" applyAlignment="1"/>
    <xf numFmtId="0" fontId="27" fillId="0" borderId="64" xfId="0" applyFont="1" applyBorder="1"/>
    <xf numFmtId="0" fontId="27" fillId="0" borderId="65" xfId="0" applyFont="1" applyBorder="1" applyAlignment="1">
      <alignment horizontal="left" indent="1" shrinkToFit="1"/>
    </xf>
    <xf numFmtId="0" fontId="27" fillId="0" borderId="72" xfId="0" applyFont="1" applyBorder="1" applyAlignment="1">
      <alignment horizontal="left" indent="1" shrinkToFit="1"/>
    </xf>
    <xf numFmtId="0" fontId="27" fillId="0" borderId="76" xfId="0" applyFont="1" applyBorder="1"/>
    <xf numFmtId="0" fontId="27" fillId="0" borderId="77" xfId="0" applyFont="1" applyBorder="1" applyAlignment="1">
      <alignment horizontal="left" indent="1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8" fillId="0" borderId="14" xfId="0" applyFont="1" applyBorder="1" applyAlignment="1">
      <alignment horizontal="distributed" vertical="center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horizontal="left" vertical="center"/>
    </xf>
    <xf numFmtId="176" fontId="8" fillId="0" borderId="0" xfId="0" applyNumberFormat="1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distributed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1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shrinkToFit="1"/>
    </xf>
    <xf numFmtId="0" fontId="27" fillId="0" borderId="23" xfId="0" applyFont="1" applyBorder="1" applyAlignment="1">
      <alignment horizontal="center" shrinkToFit="1"/>
    </xf>
    <xf numFmtId="176" fontId="28" fillId="0" borderId="35" xfId="0" applyNumberFormat="1" applyFont="1" applyBorder="1" applyAlignment="1">
      <alignment horizontal="center"/>
    </xf>
    <xf numFmtId="176" fontId="28" fillId="0" borderId="33" xfId="0" applyNumberFormat="1" applyFont="1" applyBorder="1" applyAlignment="1">
      <alignment horizontal="center"/>
    </xf>
    <xf numFmtId="176" fontId="28" fillId="0" borderId="36" xfId="0" applyNumberFormat="1" applyFont="1" applyBorder="1" applyAlignment="1">
      <alignment horizontal="center"/>
    </xf>
    <xf numFmtId="176" fontId="27" fillId="4" borderId="78" xfId="0" applyNumberFormat="1" applyFont="1" applyFill="1" applyBorder="1" applyAlignment="1" applyProtection="1">
      <alignment horizontal="center" shrinkToFit="1"/>
      <protection locked="0"/>
    </xf>
    <xf numFmtId="176" fontId="27" fillId="4" borderId="79" xfId="0" applyNumberFormat="1" applyFont="1" applyFill="1" applyBorder="1" applyAlignment="1" applyProtection="1">
      <alignment horizontal="center" shrinkToFit="1"/>
      <protection locked="0"/>
    </xf>
    <xf numFmtId="176" fontId="27" fillId="4" borderId="80" xfId="0" applyNumberFormat="1" applyFont="1" applyFill="1" applyBorder="1" applyAlignment="1" applyProtection="1">
      <alignment horizontal="center" shrinkToFit="1"/>
      <protection locked="0"/>
    </xf>
    <xf numFmtId="176" fontId="27" fillId="2" borderId="32" xfId="0" applyNumberFormat="1" applyFont="1" applyFill="1" applyBorder="1" applyAlignment="1" applyProtection="1">
      <alignment horizontal="center" shrinkToFit="1"/>
      <protection locked="0"/>
    </xf>
    <xf numFmtId="176" fontId="27" fillId="2" borderId="33" xfId="0" applyNumberFormat="1" applyFont="1" applyFill="1" applyBorder="1" applyAlignment="1" applyProtection="1">
      <alignment horizontal="center" shrinkToFit="1"/>
      <protection locked="0"/>
    </xf>
    <xf numFmtId="176" fontId="27" fillId="2" borderId="34" xfId="0" applyNumberFormat="1" applyFont="1" applyFill="1" applyBorder="1" applyAlignment="1" applyProtection="1">
      <alignment horizontal="center" shrinkToFit="1"/>
      <protection locked="0"/>
    </xf>
    <xf numFmtId="176" fontId="28" fillId="0" borderId="73" xfId="0" applyNumberFormat="1" applyFont="1" applyBorder="1" applyAlignment="1">
      <alignment horizontal="center"/>
    </xf>
    <xf numFmtId="176" fontId="28" fillId="0" borderId="56" xfId="0" applyNumberFormat="1" applyFont="1" applyBorder="1" applyAlignment="1">
      <alignment horizontal="center"/>
    </xf>
    <xf numFmtId="176" fontId="28" fillId="0" borderId="74" xfId="0" applyNumberFormat="1" applyFont="1" applyBorder="1" applyAlignment="1">
      <alignment horizontal="center"/>
    </xf>
    <xf numFmtId="176" fontId="28" fillId="0" borderId="81" xfId="0" applyNumberFormat="1" applyFont="1" applyBorder="1" applyAlignment="1">
      <alignment horizontal="center"/>
    </xf>
    <xf numFmtId="176" fontId="28" fillId="0" borderId="79" xfId="0" applyNumberFormat="1" applyFont="1" applyBorder="1" applyAlignment="1">
      <alignment horizontal="center"/>
    </xf>
    <xf numFmtId="176" fontId="28" fillId="0" borderId="82" xfId="0" applyNumberFormat="1" applyFont="1" applyBorder="1" applyAlignment="1">
      <alignment horizontal="center"/>
    </xf>
    <xf numFmtId="176" fontId="27" fillId="2" borderId="59" xfId="0" applyNumberFormat="1" applyFont="1" applyFill="1" applyBorder="1" applyAlignment="1" applyProtection="1">
      <alignment horizontal="center" shrinkToFit="1"/>
      <protection locked="0"/>
    </xf>
    <xf numFmtId="176" fontId="27" fillId="2" borderId="39" xfId="0" applyNumberFormat="1" applyFont="1" applyFill="1" applyBorder="1" applyAlignment="1" applyProtection="1">
      <alignment horizontal="center" shrinkToFit="1"/>
      <protection locked="0"/>
    </xf>
    <xf numFmtId="176" fontId="27" fillId="2" borderId="60" xfId="0" applyNumberFormat="1" applyFont="1" applyFill="1" applyBorder="1" applyAlignment="1" applyProtection="1">
      <alignment horizontal="center" shrinkToFit="1"/>
      <protection locked="0"/>
    </xf>
    <xf numFmtId="176" fontId="27" fillId="4" borderId="55" xfId="0" applyNumberFormat="1" applyFont="1" applyFill="1" applyBorder="1" applyAlignment="1" applyProtection="1">
      <alignment horizontal="center" shrinkToFit="1"/>
      <protection locked="0"/>
    </xf>
    <xf numFmtId="176" fontId="27" fillId="4" borderId="56" xfId="0" applyNumberFormat="1" applyFont="1" applyFill="1" applyBorder="1" applyAlignment="1" applyProtection="1">
      <alignment horizontal="center" shrinkToFit="1"/>
      <protection locked="0"/>
    </xf>
    <xf numFmtId="176" fontId="27" fillId="4" borderId="57" xfId="0" applyNumberFormat="1" applyFont="1" applyFill="1" applyBorder="1" applyAlignment="1" applyProtection="1">
      <alignment horizontal="center" shrinkToFit="1"/>
      <protection locked="0"/>
    </xf>
    <xf numFmtId="0" fontId="28" fillId="0" borderId="2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28" fillId="0" borderId="35" xfId="0" applyFont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8" fillId="0" borderId="36" xfId="0" applyFont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28" fillId="0" borderId="35" xfId="0" applyFont="1" applyBorder="1" applyAlignment="1">
      <alignment horizontal="center" shrinkToFit="1"/>
    </xf>
    <xf numFmtId="0" fontId="28" fillId="0" borderId="33" xfId="0" applyFont="1" applyBorder="1" applyAlignment="1">
      <alignment horizontal="center" shrinkToFit="1"/>
    </xf>
    <xf numFmtId="0" fontId="28" fillId="0" borderId="36" xfId="0" applyFont="1" applyBorder="1" applyAlignment="1">
      <alignment horizontal="center" shrinkToFit="1"/>
    </xf>
    <xf numFmtId="0" fontId="27" fillId="2" borderId="32" xfId="0" applyFont="1" applyFill="1" applyBorder="1" applyAlignment="1" applyProtection="1">
      <alignment horizontal="center" shrinkToFit="1"/>
      <protection locked="0"/>
    </xf>
    <xf numFmtId="0" fontId="27" fillId="2" borderId="33" xfId="0" applyFont="1" applyFill="1" applyBorder="1" applyAlignment="1" applyProtection="1">
      <alignment horizontal="center" shrinkToFit="1"/>
      <protection locked="0"/>
    </xf>
    <xf numFmtId="0" fontId="27" fillId="2" borderId="34" xfId="0" applyFont="1" applyFill="1" applyBorder="1" applyAlignment="1" applyProtection="1">
      <alignment horizontal="center" shrinkToFit="1"/>
      <protection locked="0"/>
    </xf>
    <xf numFmtId="0" fontId="27" fillId="0" borderId="63" xfId="0" applyFont="1" applyBorder="1" applyAlignment="1">
      <alignment horizontal="center" vertical="center" textRotation="255"/>
    </xf>
    <xf numFmtId="0" fontId="27" fillId="0" borderId="71" xfId="0" applyFont="1" applyBorder="1" applyAlignment="1">
      <alignment horizontal="center" vertical="center" textRotation="255"/>
    </xf>
    <xf numFmtId="0" fontId="27" fillId="0" borderId="75" xfId="0" applyFont="1" applyBorder="1" applyAlignment="1">
      <alignment horizontal="center" vertical="center" textRotation="255"/>
    </xf>
    <xf numFmtId="0" fontId="35" fillId="3" borderId="0" xfId="0" applyFont="1" applyFill="1" applyAlignment="1">
      <alignment horizontal="left"/>
    </xf>
    <xf numFmtId="0" fontId="35" fillId="0" borderId="0" xfId="0" applyFont="1" applyAlignment="1">
      <alignment horizontal="center" wrapText="1"/>
    </xf>
    <xf numFmtId="176" fontId="28" fillId="0" borderId="61" xfId="0" applyNumberFormat="1" applyFont="1" applyBorder="1" applyAlignment="1">
      <alignment horizontal="center"/>
    </xf>
    <xf numFmtId="176" fontId="28" fillId="0" borderId="39" xfId="0" applyNumberFormat="1" applyFont="1" applyBorder="1" applyAlignment="1">
      <alignment horizontal="center"/>
    </xf>
    <xf numFmtId="176" fontId="28" fillId="0" borderId="62" xfId="0" applyNumberFormat="1" applyFont="1" applyBorder="1" applyAlignment="1">
      <alignment horizontal="center"/>
    </xf>
    <xf numFmtId="176" fontId="28" fillId="0" borderId="69" xfId="0" applyNumberFormat="1" applyFont="1" applyBorder="1" applyAlignment="1">
      <alignment horizontal="center"/>
    </xf>
    <xf numFmtId="176" fontId="28" fillId="0" borderId="67" xfId="0" applyNumberFormat="1" applyFont="1" applyBorder="1" applyAlignment="1">
      <alignment horizontal="center"/>
    </xf>
    <xf numFmtId="176" fontId="28" fillId="0" borderId="70" xfId="0" applyNumberFormat="1" applyFont="1" applyBorder="1" applyAlignment="1">
      <alignment horizontal="center"/>
    </xf>
    <xf numFmtId="176" fontId="27" fillId="4" borderId="66" xfId="0" applyNumberFormat="1" applyFont="1" applyFill="1" applyBorder="1" applyAlignment="1" applyProtection="1">
      <alignment horizontal="center" shrinkToFit="1"/>
      <protection locked="0"/>
    </xf>
    <xf numFmtId="176" fontId="27" fillId="4" borderId="67" xfId="0" applyNumberFormat="1" applyFont="1" applyFill="1" applyBorder="1" applyAlignment="1" applyProtection="1">
      <alignment horizontal="center" shrinkToFit="1"/>
      <protection locked="0"/>
    </xf>
    <xf numFmtId="176" fontId="27" fillId="4" borderId="68" xfId="0" applyNumberFormat="1" applyFont="1" applyFill="1" applyBorder="1" applyAlignment="1" applyProtection="1">
      <alignment horizontal="center" shrinkToFit="1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8" fillId="0" borderId="18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1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20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3" fontId="8" fillId="0" borderId="2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7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10" fillId="0" borderId="0" xfId="0" applyFont="1" applyAlignment="1"/>
    <xf numFmtId="0" fontId="8" fillId="0" borderId="41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1" xfId="0" applyFont="1" applyBorder="1" applyAlignment="1">
      <alignment horizontal="distributed" vertical="center"/>
    </xf>
    <xf numFmtId="0" fontId="10" fillId="0" borderId="41" xfId="0" applyFont="1" applyBorder="1" applyAlignment="1">
      <alignment horizontal="distributed" vertical="center"/>
    </xf>
    <xf numFmtId="0" fontId="8" fillId="0" borderId="42" xfId="0" applyFont="1" applyBorder="1" applyAlignment="1">
      <alignment horizontal="center" vertical="center"/>
    </xf>
    <xf numFmtId="176" fontId="8" fillId="0" borderId="30" xfId="0" applyNumberFormat="1" applyFont="1" applyBorder="1" applyAlignment="1">
      <alignment horizontal="center" vertical="center"/>
    </xf>
    <xf numFmtId="176" fontId="16" fillId="0" borderId="41" xfId="0" applyNumberFormat="1" applyFont="1" applyBorder="1" applyAlignment="1">
      <alignment horizontal="center" vertical="center"/>
    </xf>
    <xf numFmtId="176" fontId="16" fillId="0" borderId="11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8" fillId="0" borderId="41" xfId="0" applyFont="1" applyBorder="1" applyAlignment="1">
      <alignment horizontal="left" vertical="center"/>
    </xf>
    <xf numFmtId="176" fontId="8" fillId="0" borderId="41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8" fillId="0" borderId="17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176" fontId="16" fillId="0" borderId="17" xfId="0" applyNumberFormat="1" applyFont="1" applyBorder="1" applyAlignment="1">
      <alignment horizontal="center" vertical="center"/>
    </xf>
    <xf numFmtId="176" fontId="16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10" fillId="0" borderId="45" xfId="0" applyFont="1" applyBorder="1" applyAlignment="1"/>
    <xf numFmtId="0" fontId="10" fillId="0" borderId="11" xfId="0" applyFont="1" applyBorder="1" applyAlignment="1"/>
    <xf numFmtId="0" fontId="10" fillId="0" borderId="17" xfId="0" applyFont="1" applyBorder="1" applyAlignment="1"/>
    <xf numFmtId="0" fontId="10" fillId="0" borderId="14" xfId="0" applyFont="1" applyBorder="1" applyAlignment="1"/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44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horizontal="center" vertical="top"/>
    </xf>
    <xf numFmtId="0" fontId="8" fillId="0" borderId="14" xfId="0" applyFont="1" applyBorder="1" applyAlignment="1" applyProtection="1">
      <alignment vertical="center"/>
      <protection locked="0"/>
    </xf>
    <xf numFmtId="0" fontId="8" fillId="0" borderId="14" xfId="0" applyFont="1" applyBorder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distributed" vertical="center"/>
    </xf>
    <xf numFmtId="0" fontId="10" fillId="0" borderId="2" xfId="0" applyFont="1" applyBorder="1" applyAlignment="1"/>
    <xf numFmtId="0" fontId="8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5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8" fillId="0" borderId="15" xfId="0" applyFont="1" applyBorder="1" applyAlignment="1">
      <alignment vertical="top"/>
    </xf>
    <xf numFmtId="0" fontId="11" fillId="0" borderId="0" xfId="0" applyFont="1" applyAlignment="1">
      <alignment horizontal="center" vertical="center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7" fillId="0" borderId="0" xfId="2" applyFont="1" applyAlignment="1">
      <alignment horizontal="center"/>
    </xf>
    <xf numFmtId="0" fontId="7" fillId="0" borderId="0" xfId="0" applyFont="1" applyAlignment="1">
      <alignment horizontal="distributed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 applyProtection="1">
      <alignment horizontal="distributed" vertical="center"/>
      <protection locked="0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48" xfId="0" applyFont="1" applyBorder="1" applyAlignment="1" applyProtection="1">
      <alignment horizontal="center" vertical="center" shrinkToFit="1"/>
      <protection locked="0"/>
    </xf>
    <xf numFmtId="0" fontId="11" fillId="0" borderId="45" xfId="0" applyFont="1" applyBorder="1" applyAlignment="1" applyProtection="1">
      <alignment horizontal="center" vertical="center" shrinkToFit="1"/>
      <protection locked="0"/>
    </xf>
    <xf numFmtId="0" fontId="11" fillId="0" borderId="47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17" xfId="0" applyFont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vertical="center"/>
    </xf>
    <xf numFmtId="176" fontId="8" fillId="0" borderId="0" xfId="0" applyNumberFormat="1" applyFont="1" applyAlignment="1">
      <alignment horizontal="left" vertical="center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11" fillId="0" borderId="46" xfId="0" applyFont="1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0" fontId="11" fillId="0" borderId="16" xfId="0" applyFont="1" applyBorder="1" applyAlignment="1" applyProtection="1">
      <alignment horizontal="center" vertical="center" shrinkToFit="1"/>
      <protection locked="0"/>
    </xf>
    <xf numFmtId="38" fontId="8" fillId="0" borderId="0" xfId="1" applyFont="1" applyBorder="1" applyAlignment="1" applyProtection="1">
      <alignment horizontal="center" vertical="center"/>
    </xf>
    <xf numFmtId="176" fontId="17" fillId="0" borderId="0" xfId="0" applyNumberFormat="1" applyFont="1" applyAlignment="1">
      <alignment horizontal="left" vertical="center"/>
    </xf>
    <xf numFmtId="2" fontId="21" fillId="0" borderId="0" xfId="11" applyNumberFormat="1" applyFont="1" applyAlignment="1">
      <alignment horizontal="center" vertical="center"/>
    </xf>
    <xf numFmtId="0" fontId="8" fillId="0" borderId="48" xfId="11" applyFont="1" applyBorder="1" applyAlignment="1">
      <alignment horizontal="distributed" vertical="center" wrapText="1"/>
    </xf>
    <xf numFmtId="0" fontId="8" fillId="0" borderId="45" xfId="11" applyFont="1" applyBorder="1" applyAlignment="1">
      <alignment horizontal="distributed" vertical="center"/>
    </xf>
    <xf numFmtId="0" fontId="8" fillId="0" borderId="46" xfId="11" applyFont="1" applyBorder="1" applyAlignment="1">
      <alignment horizontal="distributed" vertical="center"/>
    </xf>
    <xf numFmtId="0" fontId="8" fillId="0" borderId="17" xfId="11" applyFont="1" applyBorder="1" applyAlignment="1">
      <alignment horizontal="distributed" vertical="center"/>
    </xf>
    <xf numFmtId="0" fontId="8" fillId="0" borderId="14" xfId="11" applyFont="1" applyBorder="1" applyAlignment="1">
      <alignment horizontal="distributed" vertical="center"/>
    </xf>
    <xf numFmtId="0" fontId="8" fillId="0" borderId="16" xfId="11" applyFont="1" applyBorder="1" applyAlignment="1">
      <alignment horizontal="distributed" vertical="center"/>
    </xf>
    <xf numFmtId="0" fontId="8" fillId="0" borderId="48" xfId="11" applyFont="1" applyBorder="1" applyAlignment="1">
      <alignment horizontal="justify" vertical="center" wrapText="1"/>
    </xf>
    <xf numFmtId="0" fontId="8" fillId="0" borderId="45" xfId="11" applyFont="1" applyBorder="1" applyAlignment="1">
      <alignment horizontal="justify" vertical="center"/>
    </xf>
    <xf numFmtId="0" fontId="8" fillId="0" borderId="46" xfId="11" applyFont="1" applyBorder="1" applyAlignment="1">
      <alignment horizontal="justify" vertical="center"/>
    </xf>
    <xf numFmtId="0" fontId="8" fillId="0" borderId="17" xfId="11" applyFont="1" applyBorder="1" applyAlignment="1">
      <alignment horizontal="justify" vertical="center"/>
    </xf>
    <xf numFmtId="0" fontId="8" fillId="0" borderId="14" xfId="11" applyFont="1" applyBorder="1" applyAlignment="1">
      <alignment horizontal="justify" vertical="center"/>
    </xf>
    <xf numFmtId="0" fontId="8" fillId="0" borderId="16" xfId="11" applyFont="1" applyBorder="1" applyAlignment="1">
      <alignment horizontal="justify" vertical="center"/>
    </xf>
    <xf numFmtId="0" fontId="8" fillId="0" borderId="48" xfId="11" applyFont="1" applyBorder="1" applyAlignment="1">
      <alignment horizontal="center" vertical="center" wrapText="1"/>
    </xf>
    <xf numFmtId="0" fontId="8" fillId="0" borderId="45" xfId="11" applyFont="1" applyBorder="1" applyAlignment="1">
      <alignment horizontal="center" vertical="center"/>
    </xf>
    <xf numFmtId="0" fontId="8" fillId="0" borderId="46" xfId="11" applyFont="1" applyBorder="1" applyAlignment="1">
      <alignment horizontal="center" vertical="center"/>
    </xf>
    <xf numFmtId="0" fontId="8" fillId="0" borderId="17" xfId="11" applyFont="1" applyBorder="1" applyAlignment="1">
      <alignment horizontal="center" vertical="center"/>
    </xf>
    <xf numFmtId="0" fontId="8" fillId="0" borderId="14" xfId="11" applyFont="1" applyBorder="1" applyAlignment="1">
      <alignment horizontal="center" vertical="center"/>
    </xf>
    <xf numFmtId="0" fontId="8" fillId="0" borderId="16" xfId="11" applyFont="1" applyBorder="1" applyAlignment="1">
      <alignment horizontal="center" vertical="center"/>
    </xf>
    <xf numFmtId="0" fontId="26" fillId="0" borderId="0" xfId="0" applyFont="1" applyAlignment="1">
      <alignment vertical="center" shrinkToFit="1"/>
    </xf>
    <xf numFmtId="178" fontId="26" fillId="0" borderId="0" xfId="0" applyNumberFormat="1" applyFont="1" applyAlignment="1">
      <alignment horizontal="center" vertical="center"/>
    </xf>
    <xf numFmtId="178" fontId="26" fillId="0" borderId="0" xfId="0" applyNumberFormat="1" applyFont="1" applyAlignment="1">
      <alignment vertical="center"/>
    </xf>
    <xf numFmtId="0" fontId="31" fillId="0" borderId="28" xfId="13" applyFont="1" applyFill="1" applyBorder="1" applyAlignment="1">
      <alignment horizontal="center" vertical="center" wrapText="1" shrinkToFit="1"/>
    </xf>
    <xf numFmtId="0" fontId="31" fillId="0" borderId="28" xfId="13" applyFont="1" applyFill="1" applyBorder="1" applyAlignment="1">
      <alignment horizontal="center" vertical="center" shrinkToFit="1"/>
    </xf>
    <xf numFmtId="0" fontId="31" fillId="0" borderId="0" xfId="13" applyFont="1" applyFill="1" applyAlignment="1">
      <alignment horizontal="center" vertical="center" shrinkToFit="1"/>
    </xf>
    <xf numFmtId="0" fontId="39" fillId="0" borderId="45" xfId="13" applyFont="1" applyFill="1" applyBorder="1" applyAlignment="1">
      <alignment horizontal="center" vertical="center"/>
    </xf>
    <xf numFmtId="0" fontId="39" fillId="0" borderId="46" xfId="13" applyFont="1" applyFill="1" applyBorder="1" applyAlignment="1">
      <alignment horizontal="center" vertical="center"/>
    </xf>
    <xf numFmtId="0" fontId="39" fillId="0" borderId="0" xfId="13" applyFont="1" applyFill="1" applyAlignment="1">
      <alignment horizontal="center" vertical="center"/>
    </xf>
    <xf numFmtId="0" fontId="39" fillId="0" borderId="12" xfId="13" applyFont="1" applyFill="1" applyBorder="1" applyAlignment="1">
      <alignment horizontal="center" vertical="center"/>
    </xf>
    <xf numFmtId="0" fontId="39" fillId="0" borderId="14" xfId="13" applyFont="1" applyFill="1" applyBorder="1" applyAlignment="1">
      <alignment horizontal="center" vertical="center"/>
    </xf>
    <xf numFmtId="0" fontId="39" fillId="0" borderId="16" xfId="13" applyFont="1" applyFill="1" applyBorder="1" applyAlignment="1">
      <alignment horizontal="center" vertical="center"/>
    </xf>
    <xf numFmtId="0" fontId="39" fillId="0" borderId="48" xfId="13" applyFont="1" applyFill="1" applyBorder="1" applyAlignment="1">
      <alignment horizontal="center" vertical="center" shrinkToFit="1"/>
    </xf>
    <xf numFmtId="0" fontId="39" fillId="0" borderId="45" xfId="13" applyFont="1" applyFill="1" applyBorder="1" applyAlignment="1">
      <alignment horizontal="center" vertical="center" shrinkToFit="1"/>
    </xf>
    <xf numFmtId="0" fontId="39" fillId="0" borderId="46" xfId="13" applyFont="1" applyFill="1" applyBorder="1" applyAlignment="1">
      <alignment horizontal="center" vertical="center" shrinkToFit="1"/>
    </xf>
    <xf numFmtId="0" fontId="39" fillId="0" borderId="11" xfId="13" applyFont="1" applyFill="1" applyBorder="1" applyAlignment="1">
      <alignment horizontal="center" vertical="center" shrinkToFit="1"/>
    </xf>
    <xf numFmtId="0" fontId="39" fillId="0" borderId="0" xfId="13" applyFont="1" applyFill="1" applyAlignment="1">
      <alignment horizontal="center" vertical="center" shrinkToFit="1"/>
    </xf>
    <xf numFmtId="0" fontId="39" fillId="0" borderId="12" xfId="13" applyFont="1" applyFill="1" applyBorder="1" applyAlignment="1">
      <alignment horizontal="center" vertical="center" shrinkToFit="1"/>
    </xf>
    <xf numFmtId="0" fontId="39" fillId="0" borderId="17" xfId="13" applyFont="1" applyFill="1" applyBorder="1" applyAlignment="1">
      <alignment horizontal="center" vertical="center" shrinkToFit="1"/>
    </xf>
    <xf numFmtId="0" fontId="39" fillId="0" borderId="14" xfId="13" applyFont="1" applyFill="1" applyBorder="1" applyAlignment="1">
      <alignment horizontal="center" vertical="center" shrinkToFit="1"/>
    </xf>
    <xf numFmtId="0" fontId="39" fillId="0" borderId="16" xfId="13" applyFont="1" applyFill="1" applyBorder="1" applyAlignment="1">
      <alignment horizontal="center" vertical="center" shrinkToFit="1"/>
    </xf>
    <xf numFmtId="38" fontId="39" fillId="0" borderId="48" xfId="14" applyFont="1" applyFill="1" applyBorder="1" applyAlignment="1">
      <alignment horizontal="right" vertical="center"/>
    </xf>
    <xf numFmtId="38" fontId="39" fillId="0" borderId="45" xfId="14" applyFont="1" applyFill="1" applyBorder="1" applyAlignment="1">
      <alignment horizontal="right" vertical="center"/>
    </xf>
    <xf numFmtId="38" fontId="39" fillId="0" borderId="11" xfId="14" applyFont="1" applyFill="1" applyBorder="1" applyAlignment="1">
      <alignment horizontal="right" vertical="center"/>
    </xf>
    <xf numFmtId="38" fontId="39" fillId="0" borderId="0" xfId="14" applyFont="1" applyFill="1" applyBorder="1" applyAlignment="1">
      <alignment horizontal="right" vertical="center"/>
    </xf>
    <xf numFmtId="38" fontId="39" fillId="0" borderId="17" xfId="14" applyFont="1" applyFill="1" applyBorder="1" applyAlignment="1">
      <alignment horizontal="right" vertical="center"/>
    </xf>
    <xf numFmtId="38" fontId="39" fillId="0" borderId="14" xfId="14" applyFont="1" applyFill="1" applyBorder="1" applyAlignment="1">
      <alignment horizontal="right" vertical="center"/>
    </xf>
    <xf numFmtId="0" fontId="31" fillId="0" borderId="0" xfId="13" applyFont="1" applyFill="1" applyAlignment="1">
      <alignment horizontal="center" vertical="center"/>
    </xf>
    <xf numFmtId="0" fontId="31" fillId="0" borderId="0" xfId="13" applyFont="1" applyFill="1" applyAlignment="1">
      <alignment horizontal="center" vertical="center" wrapText="1"/>
    </xf>
    <xf numFmtId="0" fontId="41" fillId="0" borderId="0" xfId="13" applyFont="1" applyFill="1" applyAlignment="1">
      <alignment horizontal="center" vertical="center"/>
    </xf>
    <xf numFmtId="0" fontId="39" fillId="0" borderId="49" xfId="13" applyFont="1" applyFill="1" applyBorder="1" applyAlignment="1">
      <alignment horizontal="center" vertical="center" textRotation="255"/>
    </xf>
    <xf numFmtId="0" fontId="42" fillId="0" borderId="49" xfId="13" applyFont="1" applyFill="1" applyBorder="1" applyAlignment="1">
      <alignment horizontal="center" vertical="center" textRotation="255"/>
    </xf>
    <xf numFmtId="0" fontId="39" fillId="0" borderId="48" xfId="13" applyFont="1" applyFill="1" applyBorder="1" applyAlignment="1">
      <alignment horizontal="center" vertical="center"/>
    </xf>
    <xf numFmtId="0" fontId="39" fillId="0" borderId="11" xfId="13" applyFont="1" applyFill="1" applyBorder="1" applyAlignment="1">
      <alignment horizontal="center" vertical="center"/>
    </xf>
    <xf numFmtId="0" fontId="39" fillId="0" borderId="17" xfId="13" applyFont="1" applyFill="1" applyBorder="1" applyAlignment="1">
      <alignment horizontal="center" vertical="center"/>
    </xf>
    <xf numFmtId="0" fontId="31" fillId="0" borderId="0" xfId="13" applyFont="1" applyFill="1" applyAlignment="1">
      <alignment horizontal="center" vertical="center" wrapText="1" shrinkToFit="1"/>
    </xf>
    <xf numFmtId="0" fontId="41" fillId="0" borderId="0" xfId="13" applyFont="1" applyFill="1" applyAlignment="1">
      <alignment horizontal="center" vertical="center" shrinkToFit="1"/>
    </xf>
    <xf numFmtId="0" fontId="41" fillId="0" borderId="14" xfId="13" applyFont="1" applyFill="1" applyBorder="1" applyAlignment="1">
      <alignment horizontal="center" vertical="center" shrinkToFit="1"/>
    </xf>
    <xf numFmtId="38" fontId="31" fillId="0" borderId="0" xfId="14" applyFont="1" applyFill="1" applyBorder="1" applyAlignment="1">
      <alignment horizontal="center" vertical="center"/>
    </xf>
    <xf numFmtId="38" fontId="31" fillId="0" borderId="7" xfId="14" applyFont="1" applyFill="1" applyBorder="1" applyAlignment="1">
      <alignment horizontal="center" vertical="center"/>
    </xf>
    <xf numFmtId="0" fontId="41" fillId="0" borderId="14" xfId="13" applyFont="1" applyFill="1" applyBorder="1" applyAlignment="1">
      <alignment horizontal="center" vertical="center"/>
    </xf>
    <xf numFmtId="38" fontId="31" fillId="0" borderId="0" xfId="13" applyNumberFormat="1" applyFont="1" applyFill="1" applyAlignment="1">
      <alignment horizontal="center" vertical="center"/>
    </xf>
    <xf numFmtId="0" fontId="31" fillId="0" borderId="7" xfId="13" applyFont="1" applyFill="1" applyBorder="1" applyAlignment="1">
      <alignment horizontal="center" vertical="center"/>
    </xf>
    <xf numFmtId="0" fontId="33" fillId="0" borderId="0" xfId="13" applyFont="1" applyFill="1" applyBorder="1" applyAlignment="1">
      <alignment horizontal="center" vertical="top"/>
    </xf>
    <xf numFmtId="0" fontId="33" fillId="0" borderId="0" xfId="13" applyFont="1" applyFill="1" applyAlignment="1">
      <alignment horizontal="center" vertical="top"/>
    </xf>
    <xf numFmtId="0" fontId="39" fillId="0" borderId="11" xfId="13" applyFont="1" applyFill="1" applyBorder="1" applyAlignment="1">
      <alignment horizontal="right" vertical="center"/>
    </xf>
    <xf numFmtId="0" fontId="39" fillId="0" borderId="0" xfId="13" applyFont="1" applyFill="1" applyAlignment="1">
      <alignment horizontal="right" vertical="center"/>
    </xf>
    <xf numFmtId="0" fontId="39" fillId="0" borderId="17" xfId="13" applyFont="1" applyFill="1" applyBorder="1" applyAlignment="1">
      <alignment horizontal="right" vertical="center"/>
    </xf>
    <xf numFmtId="0" fontId="39" fillId="0" borderId="14" xfId="13" applyFont="1" applyFill="1" applyBorder="1" applyAlignment="1">
      <alignment horizontal="right" vertical="center"/>
    </xf>
    <xf numFmtId="0" fontId="39" fillId="0" borderId="0" xfId="13" applyFont="1" applyFill="1" applyAlignment="1">
      <alignment horizontal="left" vertical="center"/>
    </xf>
    <xf numFmtId="0" fontId="39" fillId="0" borderId="12" xfId="13" applyFont="1" applyFill="1" applyBorder="1" applyAlignment="1">
      <alignment horizontal="left" vertical="center"/>
    </xf>
    <xf numFmtId="0" fontId="39" fillId="0" borderId="14" xfId="13" applyFont="1" applyFill="1" applyBorder="1" applyAlignment="1">
      <alignment horizontal="left" vertical="center"/>
    </xf>
    <xf numFmtId="0" fontId="39" fillId="0" borderId="16" xfId="13" applyFont="1" applyFill="1" applyBorder="1" applyAlignment="1">
      <alignment horizontal="left" vertical="center"/>
    </xf>
    <xf numFmtId="0" fontId="39" fillId="0" borderId="24" xfId="13" applyFont="1" applyFill="1" applyBorder="1" applyAlignment="1">
      <alignment horizontal="center" vertical="center"/>
    </xf>
    <xf numFmtId="0" fontId="39" fillId="0" borderId="25" xfId="13" applyFont="1" applyFill="1" applyBorder="1" applyAlignment="1">
      <alignment horizontal="center" vertical="center"/>
    </xf>
    <xf numFmtId="0" fontId="39" fillId="0" borderId="26" xfId="13" applyFont="1" applyFill="1" applyBorder="1" applyAlignment="1">
      <alignment horizontal="center" vertical="center"/>
    </xf>
    <xf numFmtId="38" fontId="31" fillId="0" borderId="0" xfId="14" applyFont="1" applyFill="1" applyAlignment="1">
      <alignment horizontal="center" vertical="center"/>
    </xf>
    <xf numFmtId="0" fontId="43" fillId="0" borderId="48" xfId="13" applyFont="1" applyFill="1" applyBorder="1" applyAlignment="1">
      <alignment horizontal="center" vertical="center" textRotation="255" shrinkToFit="1"/>
    </xf>
    <xf numFmtId="0" fontId="43" fillId="0" borderId="46" xfId="13" applyFont="1" applyFill="1" applyBorder="1" applyAlignment="1">
      <alignment horizontal="center" vertical="center" textRotation="255" shrinkToFit="1"/>
    </xf>
    <xf numFmtId="0" fontId="43" fillId="0" borderId="11" xfId="13" applyFont="1" applyFill="1" applyBorder="1" applyAlignment="1">
      <alignment horizontal="center" vertical="center" textRotation="255" shrinkToFit="1"/>
    </xf>
    <xf numFmtId="0" fontId="43" fillId="0" borderId="12" xfId="13" applyFont="1" applyFill="1" applyBorder="1" applyAlignment="1">
      <alignment horizontal="center" vertical="center" textRotation="255" shrinkToFit="1"/>
    </xf>
    <xf numFmtId="0" fontId="43" fillId="0" borderId="17" xfId="13" applyFont="1" applyFill="1" applyBorder="1" applyAlignment="1">
      <alignment horizontal="center" vertical="center" textRotation="255" shrinkToFit="1"/>
    </xf>
    <xf numFmtId="0" fontId="43" fillId="0" borderId="16" xfId="13" applyFont="1" applyFill="1" applyBorder="1" applyAlignment="1">
      <alignment horizontal="center" vertical="center" textRotation="255" shrinkToFit="1"/>
    </xf>
    <xf numFmtId="0" fontId="41" fillId="0" borderId="0" xfId="13" applyFont="1" applyFill="1" applyBorder="1" applyAlignment="1">
      <alignment horizontal="center" vertical="center"/>
    </xf>
    <xf numFmtId="0" fontId="31" fillId="0" borderId="12" xfId="13" applyFont="1" applyFill="1" applyBorder="1" applyAlignment="1">
      <alignment horizontal="center" vertical="center"/>
    </xf>
    <xf numFmtId="38" fontId="31" fillId="0" borderId="7" xfId="13" applyNumberFormat="1" applyFont="1" applyFill="1" applyBorder="1" applyAlignment="1">
      <alignment horizontal="center" vertical="center"/>
    </xf>
    <xf numFmtId="0" fontId="41" fillId="0" borderId="7" xfId="13" applyFont="1" applyFill="1" applyBorder="1" applyAlignment="1">
      <alignment horizontal="center" vertical="center"/>
    </xf>
    <xf numFmtId="183" fontId="31" fillId="0" borderId="0" xfId="14" applyNumberFormat="1" applyFont="1" applyFill="1" applyBorder="1" applyAlignment="1">
      <alignment horizontal="center" vertical="center"/>
    </xf>
    <xf numFmtId="0" fontId="38" fillId="0" borderId="0" xfId="13" applyFont="1" applyAlignment="1">
      <alignment horizontal="center" vertical="center" wrapText="1"/>
    </xf>
    <xf numFmtId="0" fontId="33" fillId="0" borderId="45" xfId="13" applyFont="1" applyFill="1" applyBorder="1" applyAlignment="1">
      <alignment horizontal="center" vertical="top"/>
    </xf>
    <xf numFmtId="0" fontId="33" fillId="0" borderId="0" xfId="13" applyFont="1" applyFill="1" applyAlignment="1">
      <alignment horizontal="center"/>
    </xf>
    <xf numFmtId="0" fontId="41" fillId="0" borderId="11" xfId="13" applyFont="1" applyFill="1" applyBorder="1" applyAlignment="1">
      <alignment horizontal="right" vertical="center"/>
    </xf>
    <xf numFmtId="0" fontId="41" fillId="0" borderId="0" xfId="13" applyFont="1" applyFill="1" applyAlignment="1">
      <alignment horizontal="right" vertical="center"/>
    </xf>
    <xf numFmtId="0" fontId="41" fillId="0" borderId="17" xfId="13" applyFont="1" applyFill="1" applyBorder="1" applyAlignment="1">
      <alignment horizontal="right" vertical="center"/>
    </xf>
    <xf numFmtId="0" fontId="41" fillId="0" borderId="14" xfId="13" applyFont="1" applyFill="1" applyBorder="1" applyAlignment="1">
      <alignment horizontal="right" vertical="center"/>
    </xf>
    <xf numFmtId="0" fontId="41" fillId="0" borderId="0" xfId="13" applyFont="1" applyFill="1" applyAlignment="1">
      <alignment horizontal="left" vertical="center"/>
    </xf>
    <xf numFmtId="0" fontId="41" fillId="0" borderId="14" xfId="13" applyFont="1" applyFill="1" applyBorder="1" applyAlignment="1">
      <alignment horizontal="left" vertical="center"/>
    </xf>
    <xf numFmtId="38" fontId="31" fillId="0" borderId="11" xfId="14" applyFont="1" applyFill="1" applyBorder="1" applyAlignment="1">
      <alignment horizontal="center" vertical="center"/>
    </xf>
    <xf numFmtId="38" fontId="31" fillId="0" borderId="20" xfId="14" applyFont="1" applyFill="1" applyBorder="1" applyAlignment="1">
      <alignment horizontal="center" vertical="center"/>
    </xf>
    <xf numFmtId="0" fontId="39" fillId="0" borderId="24" xfId="13" applyFont="1" applyFill="1" applyBorder="1" applyAlignment="1">
      <alignment horizontal="center" vertical="center" shrinkToFit="1"/>
    </xf>
    <xf numFmtId="0" fontId="39" fillId="0" borderId="25" xfId="13" applyFont="1" applyFill="1" applyBorder="1" applyAlignment="1">
      <alignment horizontal="center" vertical="center" shrinkToFit="1"/>
    </xf>
    <xf numFmtId="0" fontId="39" fillId="0" borderId="26" xfId="13" applyFont="1" applyFill="1" applyBorder="1" applyAlignment="1">
      <alignment horizontal="center" vertical="center" shrinkToFit="1"/>
    </xf>
    <xf numFmtId="0" fontId="39" fillId="0" borderId="27" xfId="13" applyFont="1" applyFill="1" applyBorder="1" applyAlignment="1">
      <alignment horizontal="center" vertical="center"/>
    </xf>
    <xf numFmtId="0" fontId="39" fillId="0" borderId="49" xfId="13" applyFont="1" applyFill="1" applyBorder="1" applyAlignment="1">
      <alignment horizontal="center" vertical="center"/>
    </xf>
    <xf numFmtId="0" fontId="39" fillId="0" borderId="49" xfId="13" applyFont="1" applyFill="1" applyBorder="1" applyAlignment="1">
      <alignment horizontal="center" vertical="center" wrapText="1" shrinkToFit="1"/>
    </xf>
    <xf numFmtId="0" fontId="38" fillId="0" borderId="0" xfId="13" applyFont="1" applyAlignment="1">
      <alignment horizontal="right" vertical="center" wrapText="1" indent="2"/>
    </xf>
    <xf numFmtId="0" fontId="38" fillId="0" borderId="0" xfId="13" applyFont="1" applyAlignment="1">
      <alignment horizontal="right" vertical="center" indent="2"/>
    </xf>
    <xf numFmtId="0" fontId="32" fillId="0" borderId="6" xfId="13" applyFont="1" applyBorder="1" applyAlignment="1">
      <alignment horizontal="center" vertical="center"/>
    </xf>
    <xf numFmtId="0" fontId="32" fillId="0" borderId="0" xfId="13" applyFont="1" applyAlignment="1">
      <alignment horizontal="center" vertical="center"/>
    </xf>
    <xf numFmtId="0" fontId="39" fillId="0" borderId="48" xfId="13" applyFont="1" applyBorder="1" applyAlignment="1">
      <alignment horizontal="center" vertical="center"/>
    </xf>
    <xf numFmtId="0" fontId="39" fillId="0" borderId="45" xfId="13" applyFont="1" applyBorder="1" applyAlignment="1">
      <alignment horizontal="center" vertical="center"/>
    </xf>
    <xf numFmtId="0" fontId="39" fillId="0" borderId="46" xfId="13" applyFont="1" applyBorder="1" applyAlignment="1">
      <alignment horizontal="center" vertical="center"/>
    </xf>
    <xf numFmtId="0" fontId="39" fillId="0" borderId="11" xfId="13" applyFont="1" applyBorder="1" applyAlignment="1">
      <alignment horizontal="center" vertical="center"/>
    </xf>
    <xf numFmtId="0" fontId="39" fillId="0" borderId="0" xfId="13" applyFont="1" applyAlignment="1">
      <alignment horizontal="center" vertical="center"/>
    </xf>
    <xf numFmtId="0" fontId="39" fillId="0" borderId="12" xfId="13" applyFont="1" applyBorder="1" applyAlignment="1">
      <alignment horizontal="center" vertical="center"/>
    </xf>
    <xf numFmtId="0" fontId="39" fillId="0" borderId="24" xfId="13" applyFont="1" applyBorder="1" applyAlignment="1">
      <alignment horizontal="center" vertical="center"/>
    </xf>
    <xf numFmtId="0" fontId="39" fillId="0" borderId="25" xfId="13" applyFont="1" applyBorder="1" applyAlignment="1">
      <alignment horizontal="center" vertical="center"/>
    </xf>
    <xf numFmtId="0" fontId="39" fillId="0" borderId="26" xfId="13" applyFont="1" applyBorder="1" applyAlignment="1">
      <alignment horizontal="center" vertical="center"/>
    </xf>
    <xf numFmtId="0" fontId="39" fillId="0" borderId="49" xfId="13" applyFont="1" applyBorder="1" applyAlignment="1">
      <alignment horizontal="center" vertical="center"/>
    </xf>
    <xf numFmtId="0" fontId="39" fillId="2" borderId="49" xfId="13" applyFont="1" applyFill="1" applyBorder="1" applyAlignment="1">
      <alignment horizontal="center" vertical="center" wrapText="1" shrinkToFit="1"/>
    </xf>
    <xf numFmtId="0" fontId="39" fillId="2" borderId="49" xfId="13" applyFont="1" applyFill="1" applyBorder="1" applyAlignment="1">
      <alignment horizontal="center" vertical="center"/>
    </xf>
    <xf numFmtId="0" fontId="39" fillId="0" borderId="27" xfId="13" applyFont="1" applyBorder="1" applyAlignment="1">
      <alignment horizontal="center" vertical="center"/>
    </xf>
    <xf numFmtId="38" fontId="39" fillId="2" borderId="11" xfId="14" applyFont="1" applyFill="1" applyBorder="1" applyAlignment="1">
      <alignment horizontal="right" vertical="center"/>
    </xf>
    <xf numFmtId="38" fontId="39" fillId="2" borderId="0" xfId="14" applyFont="1" applyFill="1" applyBorder="1" applyAlignment="1">
      <alignment horizontal="right" vertical="center"/>
    </xf>
    <xf numFmtId="38" fontId="39" fillId="2" borderId="17" xfId="14" applyFont="1" applyFill="1" applyBorder="1" applyAlignment="1">
      <alignment horizontal="right" vertical="center"/>
    </xf>
    <xf numFmtId="38" fontId="39" fillId="2" borderId="14" xfId="14" applyFont="1" applyFill="1" applyBorder="1" applyAlignment="1">
      <alignment horizontal="right" vertical="center"/>
    </xf>
    <xf numFmtId="0" fontId="39" fillId="0" borderId="14" xfId="13" applyFont="1" applyBorder="1" applyAlignment="1">
      <alignment horizontal="center" vertical="center"/>
    </xf>
    <xf numFmtId="0" fontId="39" fillId="0" borderId="16" xfId="13" applyFont="1" applyBorder="1" applyAlignment="1">
      <alignment horizontal="center" vertical="center"/>
    </xf>
    <xf numFmtId="0" fontId="39" fillId="0" borderId="49" xfId="13" applyFont="1" applyBorder="1" applyAlignment="1">
      <alignment horizontal="center" vertical="center" textRotation="255"/>
    </xf>
    <xf numFmtId="0" fontId="42" fillId="0" borderId="49" xfId="13" applyFont="1" applyBorder="1" applyAlignment="1">
      <alignment horizontal="center" vertical="center" textRotation="255"/>
    </xf>
    <xf numFmtId="0" fontId="39" fillId="0" borderId="17" xfId="13" applyFont="1" applyBorder="1" applyAlignment="1">
      <alignment horizontal="center" vertical="center"/>
    </xf>
    <xf numFmtId="38" fontId="39" fillId="2" borderId="48" xfId="14" applyFont="1" applyFill="1" applyBorder="1" applyAlignment="1">
      <alignment horizontal="right" vertical="center"/>
    </xf>
    <xf numFmtId="38" fontId="39" fillId="2" borderId="45" xfId="14" applyFont="1" applyFill="1" applyBorder="1" applyAlignment="1">
      <alignment horizontal="right" vertical="center"/>
    </xf>
    <xf numFmtId="0" fontId="39" fillId="0" borderId="48" xfId="13" applyFont="1" applyBorder="1" applyAlignment="1">
      <alignment horizontal="center" vertical="center" shrinkToFit="1"/>
    </xf>
    <xf numFmtId="0" fontId="39" fillId="0" borderId="45" xfId="13" applyFont="1" applyBorder="1" applyAlignment="1">
      <alignment horizontal="center" vertical="center" shrinkToFit="1"/>
    </xf>
    <xf numFmtId="0" fontId="39" fillId="0" borderId="46" xfId="13" applyFont="1" applyBorder="1" applyAlignment="1">
      <alignment horizontal="center" vertical="center" shrinkToFit="1"/>
    </xf>
    <xf numFmtId="0" fontId="39" fillId="0" borderId="11" xfId="13" applyFont="1" applyBorder="1" applyAlignment="1">
      <alignment horizontal="center" vertical="center" shrinkToFit="1"/>
    </xf>
    <xf numFmtId="0" fontId="39" fillId="0" borderId="0" xfId="13" applyFont="1" applyAlignment="1">
      <alignment horizontal="center" vertical="center" shrinkToFit="1"/>
    </xf>
    <xf numFmtId="0" fontId="39" fillId="0" borderId="12" xfId="13" applyFont="1" applyBorder="1" applyAlignment="1">
      <alignment horizontal="center" vertical="center" shrinkToFit="1"/>
    </xf>
    <xf numFmtId="0" fontId="39" fillId="0" borderId="17" xfId="13" applyFont="1" applyBorder="1" applyAlignment="1">
      <alignment horizontal="center" vertical="center" shrinkToFit="1"/>
    </xf>
    <xf numFmtId="0" fontId="39" fillId="0" borderId="14" xfId="13" applyFont="1" applyBorder="1" applyAlignment="1">
      <alignment horizontal="center" vertical="center" shrinkToFit="1"/>
    </xf>
    <xf numFmtId="0" fontId="39" fillId="0" borderId="16" xfId="13" applyFont="1" applyBorder="1" applyAlignment="1">
      <alignment horizontal="center" vertical="center" shrinkToFit="1"/>
    </xf>
    <xf numFmtId="0" fontId="43" fillId="0" borderId="48" xfId="13" applyFont="1" applyBorder="1" applyAlignment="1">
      <alignment horizontal="center" vertical="center" textRotation="255" shrinkToFit="1"/>
    </xf>
    <xf numFmtId="0" fontId="43" fillId="0" borderId="46" xfId="13" applyFont="1" applyBorder="1" applyAlignment="1">
      <alignment horizontal="center" vertical="center" textRotation="255" shrinkToFit="1"/>
    </xf>
    <xf numFmtId="0" fontId="43" fillId="0" borderId="11" xfId="13" applyFont="1" applyBorder="1" applyAlignment="1">
      <alignment horizontal="center" vertical="center" textRotation="255" shrinkToFit="1"/>
    </xf>
    <xf numFmtId="0" fontId="43" fillId="0" borderId="12" xfId="13" applyFont="1" applyBorder="1" applyAlignment="1">
      <alignment horizontal="center" vertical="center" textRotation="255" shrinkToFit="1"/>
    </xf>
    <xf numFmtId="0" fontId="43" fillId="0" borderId="17" xfId="13" applyFont="1" applyBorder="1" applyAlignment="1">
      <alignment horizontal="center" vertical="center" textRotation="255" shrinkToFit="1"/>
    </xf>
    <xf numFmtId="0" fontId="43" fillId="0" borderId="16" xfId="13" applyFont="1" applyBorder="1" applyAlignment="1">
      <alignment horizontal="center" vertical="center" textRotation="255" shrinkToFit="1"/>
    </xf>
    <xf numFmtId="0" fontId="39" fillId="0" borderId="24" xfId="13" applyFont="1" applyBorder="1" applyAlignment="1">
      <alignment horizontal="center" vertical="center" shrinkToFit="1"/>
    </xf>
    <xf numFmtId="0" fontId="39" fillId="0" borderId="25" xfId="13" applyFont="1" applyBorder="1" applyAlignment="1">
      <alignment horizontal="center" vertical="center" shrinkToFit="1"/>
    </xf>
    <xf numFmtId="0" fontId="39" fillId="0" borderId="26" xfId="13" applyFont="1" applyBorder="1" applyAlignment="1">
      <alignment horizontal="center" vertical="center" shrinkToFit="1"/>
    </xf>
    <xf numFmtId="0" fontId="39" fillId="2" borderId="11" xfId="13" applyFont="1" applyFill="1" applyBorder="1" applyAlignment="1">
      <alignment horizontal="right" vertical="center"/>
    </xf>
    <xf numFmtId="0" fontId="39" fillId="2" borderId="0" xfId="13" applyFont="1" applyFill="1" applyAlignment="1">
      <alignment horizontal="right" vertical="center"/>
    </xf>
    <xf numFmtId="0" fontId="39" fillId="2" borderId="17" xfId="13" applyFont="1" applyFill="1" applyBorder="1" applyAlignment="1">
      <alignment horizontal="right" vertical="center"/>
    </xf>
    <xf numFmtId="0" fontId="39" fillId="2" borderId="14" xfId="13" applyFont="1" applyFill="1" applyBorder="1" applyAlignment="1">
      <alignment horizontal="right" vertical="center"/>
    </xf>
    <xf numFmtId="0" fontId="39" fillId="0" borderId="0" xfId="13" applyFont="1" applyAlignment="1">
      <alignment horizontal="left" vertical="center"/>
    </xf>
    <xf numFmtId="0" fontId="39" fillId="0" borderId="12" xfId="13" applyFont="1" applyBorder="1" applyAlignment="1">
      <alignment horizontal="left" vertical="center"/>
    </xf>
    <xf numFmtId="0" fontId="39" fillId="0" borderId="14" xfId="13" applyFont="1" applyBorder="1" applyAlignment="1">
      <alignment horizontal="left" vertical="center"/>
    </xf>
    <xf numFmtId="0" fontId="39" fillId="0" borderId="16" xfId="13" applyFont="1" applyBorder="1" applyAlignment="1">
      <alignment horizontal="left" vertical="center"/>
    </xf>
    <xf numFmtId="0" fontId="31" fillId="0" borderId="0" xfId="13" applyFont="1" applyAlignment="1">
      <alignment horizontal="center" vertical="center"/>
    </xf>
    <xf numFmtId="38" fontId="31" fillId="6" borderId="0" xfId="14" applyFont="1" applyFill="1" applyBorder="1" applyAlignment="1">
      <alignment horizontal="center" vertical="center"/>
    </xf>
    <xf numFmtId="0" fontId="31" fillId="0" borderId="12" xfId="13" applyFont="1" applyBorder="1" applyAlignment="1">
      <alignment horizontal="center" vertical="center"/>
    </xf>
    <xf numFmtId="0" fontId="33" fillId="0" borderId="0" xfId="13" applyFont="1" applyAlignment="1">
      <alignment horizontal="center"/>
    </xf>
    <xf numFmtId="38" fontId="31" fillId="0" borderId="11" xfId="14" applyFont="1" applyBorder="1" applyAlignment="1">
      <alignment horizontal="center" vertical="center"/>
    </xf>
    <xf numFmtId="38" fontId="31" fillId="0" borderId="20" xfId="14" applyFont="1" applyBorder="1" applyAlignment="1">
      <alignment horizontal="center" vertical="center"/>
    </xf>
    <xf numFmtId="38" fontId="31" fillId="2" borderId="0" xfId="14" applyFont="1" applyFill="1" applyBorder="1" applyAlignment="1">
      <alignment horizontal="center" vertical="center"/>
    </xf>
    <xf numFmtId="38" fontId="31" fillId="2" borderId="7" xfId="14" applyFont="1" applyFill="1" applyBorder="1" applyAlignment="1">
      <alignment horizontal="center" vertical="center"/>
    </xf>
    <xf numFmtId="0" fontId="31" fillId="0" borderId="7" xfId="13" applyFont="1" applyBorder="1" applyAlignment="1">
      <alignment horizontal="center" vertical="center"/>
    </xf>
    <xf numFmtId="38" fontId="31" fillId="5" borderId="0" xfId="13" applyNumberFormat="1" applyFont="1" applyFill="1" applyAlignment="1">
      <alignment horizontal="center" vertical="center"/>
    </xf>
    <xf numFmtId="38" fontId="31" fillId="5" borderId="7" xfId="13" applyNumberFormat="1" applyFont="1" applyFill="1" applyBorder="1" applyAlignment="1">
      <alignment horizontal="center" vertical="center"/>
    </xf>
    <xf numFmtId="0" fontId="31" fillId="0" borderId="28" xfId="13" applyFont="1" applyBorder="1" applyAlignment="1">
      <alignment horizontal="center" vertical="center" wrapText="1" shrinkToFit="1"/>
    </xf>
    <xf numFmtId="0" fontId="31" fillId="0" borderId="28" xfId="13" applyFont="1" applyBorder="1" applyAlignment="1">
      <alignment horizontal="center" vertical="center" shrinkToFit="1"/>
    </xf>
    <xf numFmtId="0" fontId="31" fillId="0" borderId="0" xfId="13" applyFont="1" applyAlignment="1">
      <alignment horizontal="center" vertical="center" shrinkToFit="1"/>
    </xf>
    <xf numFmtId="0" fontId="41" fillId="7" borderId="0" xfId="13" applyFont="1" applyFill="1" applyAlignment="1">
      <alignment horizontal="center" vertical="center" shrinkToFit="1"/>
    </xf>
    <xf numFmtId="0" fontId="41" fillId="7" borderId="14" xfId="13" applyFont="1" applyFill="1" applyBorder="1" applyAlignment="1">
      <alignment horizontal="center" vertical="center" shrinkToFit="1"/>
    </xf>
    <xf numFmtId="0" fontId="41" fillId="7" borderId="0" xfId="13" applyFont="1" applyFill="1" applyAlignment="1">
      <alignment horizontal="center" vertical="center"/>
    </xf>
    <xf numFmtId="0" fontId="41" fillId="7" borderId="7" xfId="13" applyFont="1" applyFill="1" applyBorder="1" applyAlignment="1">
      <alignment horizontal="center" vertical="center"/>
    </xf>
    <xf numFmtId="0" fontId="41" fillId="7" borderId="11" xfId="13" applyFont="1" applyFill="1" applyBorder="1" applyAlignment="1">
      <alignment horizontal="right" vertical="center"/>
    </xf>
    <xf numFmtId="0" fontId="41" fillId="7" borderId="0" xfId="13" applyFont="1" applyFill="1" applyAlignment="1">
      <alignment horizontal="right" vertical="center"/>
    </xf>
    <xf numFmtId="0" fontId="41" fillId="7" borderId="17" xfId="13" applyFont="1" applyFill="1" applyBorder="1" applyAlignment="1">
      <alignment horizontal="right" vertical="center"/>
    </xf>
    <xf numFmtId="0" fontId="41" fillId="7" borderId="14" xfId="13" applyFont="1" applyFill="1" applyBorder="1" applyAlignment="1">
      <alignment horizontal="right" vertical="center"/>
    </xf>
    <xf numFmtId="0" fontId="41" fillId="7" borderId="0" xfId="13" applyFont="1" applyFill="1" applyAlignment="1">
      <alignment horizontal="left" vertical="center"/>
    </xf>
    <xf numFmtId="0" fontId="41" fillId="7" borderId="14" xfId="13" applyFont="1" applyFill="1" applyBorder="1" applyAlignment="1">
      <alignment horizontal="left" vertical="center"/>
    </xf>
    <xf numFmtId="0" fontId="41" fillId="7" borderId="14" xfId="13" applyFont="1" applyFill="1" applyBorder="1" applyAlignment="1">
      <alignment horizontal="center" vertical="center"/>
    </xf>
    <xf numFmtId="0" fontId="33" fillId="0" borderId="45" xfId="13" applyFont="1" applyBorder="1" applyAlignment="1">
      <alignment horizontal="center" vertical="top"/>
    </xf>
    <xf numFmtId="0" fontId="33" fillId="0" borderId="0" xfId="13" applyFont="1" applyAlignment="1">
      <alignment horizontal="center" vertical="top"/>
    </xf>
    <xf numFmtId="0" fontId="33" fillId="0" borderId="0" xfId="13" applyFont="1" applyBorder="1" applyAlignment="1">
      <alignment horizontal="center" vertical="top"/>
    </xf>
    <xf numFmtId="0" fontId="31" fillId="0" borderId="0" xfId="13" applyFont="1" applyAlignment="1">
      <alignment horizontal="center" vertical="center" wrapText="1" shrinkToFit="1"/>
    </xf>
    <xf numFmtId="38" fontId="31" fillId="5" borderId="0" xfId="14" applyFont="1" applyFill="1" applyBorder="1" applyAlignment="1">
      <alignment horizontal="center" vertical="center"/>
    </xf>
    <xf numFmtId="38" fontId="31" fillId="5" borderId="7" xfId="14" applyFont="1" applyFill="1" applyBorder="1" applyAlignment="1">
      <alignment horizontal="center" vertical="center"/>
    </xf>
    <xf numFmtId="38" fontId="31" fillId="5" borderId="0" xfId="14" applyFont="1" applyFill="1" applyAlignment="1">
      <alignment horizontal="center" vertical="center"/>
    </xf>
    <xf numFmtId="0" fontId="41" fillId="7" borderId="0" xfId="13" applyFont="1" applyFill="1" applyBorder="1" applyAlignment="1">
      <alignment horizontal="center" vertical="center"/>
    </xf>
    <xf numFmtId="0" fontId="31" fillId="2" borderId="0" xfId="13" applyFont="1" applyFill="1" applyAlignment="1">
      <alignment horizontal="center" vertical="center"/>
    </xf>
    <xf numFmtId="0" fontId="31" fillId="0" borderId="0" xfId="13" applyFont="1" applyAlignment="1">
      <alignment horizontal="center" vertical="center" wrapText="1"/>
    </xf>
    <xf numFmtId="0" fontId="41" fillId="0" borderId="0" xfId="13" applyFont="1" applyAlignment="1">
      <alignment horizontal="center" vertical="center"/>
    </xf>
    <xf numFmtId="0" fontId="31" fillId="5" borderId="0" xfId="13" applyFont="1" applyFill="1" applyAlignment="1">
      <alignment horizontal="center" vertical="center"/>
    </xf>
    <xf numFmtId="0" fontId="31" fillId="5" borderId="7" xfId="13" applyFont="1" applyFill="1" applyBorder="1" applyAlignment="1">
      <alignment horizontal="center" vertical="center"/>
    </xf>
    <xf numFmtId="183" fontId="31" fillId="6" borderId="0" xfId="14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0" fillId="0" borderId="0" xfId="0" applyFont="1" applyAlignment="1">
      <alignment horizontal="distributed" vertical="center"/>
    </xf>
    <xf numFmtId="0" fontId="0" fillId="0" borderId="12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45" xfId="0" applyFont="1" applyBorder="1" applyAlignment="1"/>
    <xf numFmtId="0" fontId="0" fillId="0" borderId="46" xfId="0" applyFont="1" applyBorder="1" applyAlignment="1"/>
    <xf numFmtId="0" fontId="0" fillId="0" borderId="11" xfId="0" applyFont="1" applyBorder="1" applyAlignment="1"/>
    <xf numFmtId="0" fontId="0" fillId="0" borderId="0" xfId="0" applyFont="1" applyAlignment="1"/>
    <xf numFmtId="0" fontId="0" fillId="0" borderId="12" xfId="0" applyFont="1" applyBorder="1" applyAlignment="1"/>
    <xf numFmtId="0" fontId="0" fillId="0" borderId="17" xfId="0" applyFont="1" applyBorder="1" applyAlignment="1"/>
    <xf numFmtId="0" fontId="0" fillId="0" borderId="14" xfId="0" applyFont="1" applyBorder="1" applyAlignment="1"/>
    <xf numFmtId="0" fontId="0" fillId="0" borderId="16" xfId="0" applyFont="1" applyBorder="1" applyAlignment="1"/>
    <xf numFmtId="0" fontId="0" fillId="0" borderId="13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14" fontId="10" fillId="0" borderId="0" xfId="0" applyNumberFormat="1" applyFont="1"/>
    <xf numFmtId="176" fontId="0" fillId="0" borderId="0" xfId="0" applyNumberFormat="1" applyFont="1" applyAlignment="1">
      <alignment vertical="center"/>
    </xf>
    <xf numFmtId="176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176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8" fillId="0" borderId="0" xfId="11" applyFont="1">
      <alignment vertical="center"/>
    </xf>
    <xf numFmtId="0" fontId="14" fillId="0" borderId="0" xfId="11" applyFont="1" applyAlignment="1">
      <alignment horizontal="center" vertical="center"/>
    </xf>
    <xf numFmtId="0" fontId="5" fillId="0" borderId="0" xfId="0" applyFont="1" applyAlignment="1">
      <alignment vertical="center"/>
    </xf>
    <xf numFmtId="0" fontId="14" fillId="0" borderId="0" xfId="11" applyFont="1" applyAlignment="1">
      <alignment horizontal="center" vertical="center"/>
    </xf>
    <xf numFmtId="0" fontId="48" fillId="0" borderId="0" xfId="11" applyFont="1">
      <alignment vertical="center"/>
    </xf>
    <xf numFmtId="178" fontId="48" fillId="0" borderId="0" xfId="11" applyNumberFormat="1" applyFont="1" applyAlignment="1">
      <alignment horizontal="distributed" vertical="center"/>
    </xf>
    <xf numFmtId="0" fontId="48" fillId="0" borderId="0" xfId="11" applyFont="1" applyAlignment="1">
      <alignment horizontal="distributed" vertical="center" shrinkToFit="1"/>
    </xf>
    <xf numFmtId="0" fontId="48" fillId="0" borderId="0" xfId="11" applyFont="1" applyAlignment="1">
      <alignment horizontal="left" vertical="center"/>
    </xf>
    <xf numFmtId="0" fontId="48" fillId="0" borderId="0" xfId="11" applyFont="1" applyAlignment="1">
      <alignment horizontal="right" vertical="center"/>
    </xf>
    <xf numFmtId="0" fontId="48" fillId="0" borderId="0" xfId="11" applyFont="1" applyAlignment="1">
      <alignment horizontal="left" vertical="center"/>
    </xf>
    <xf numFmtId="0" fontId="48" fillId="0" borderId="0" xfId="11" applyFont="1" applyAlignment="1">
      <alignment horizontal="right" vertical="center"/>
    </xf>
    <xf numFmtId="178" fontId="48" fillId="0" borderId="0" xfId="11" applyNumberFormat="1" applyFont="1" applyAlignment="1">
      <alignment horizontal="center" vertical="center"/>
    </xf>
    <xf numFmtId="0" fontId="48" fillId="0" borderId="0" xfId="11" applyFont="1" applyAlignment="1">
      <alignment horizontal="center" vertical="center"/>
    </xf>
    <xf numFmtId="0" fontId="48" fillId="0" borderId="0" xfId="11" applyFont="1" applyAlignment="1">
      <alignment horizontal="left" vertical="center" wrapText="1"/>
    </xf>
    <xf numFmtId="0" fontId="48" fillId="0" borderId="49" xfId="11" applyFont="1" applyBorder="1" applyAlignment="1">
      <alignment horizontal="center" vertical="center"/>
    </xf>
    <xf numFmtId="0" fontId="48" fillId="0" borderId="48" xfId="11" applyFont="1" applyBorder="1" applyAlignment="1">
      <alignment horizontal="center" vertical="center"/>
    </xf>
    <xf numFmtId="0" fontId="48" fillId="0" borderId="45" xfId="11" applyFont="1" applyBorder="1" applyAlignment="1">
      <alignment horizontal="center" vertical="center"/>
    </xf>
    <xf numFmtId="0" fontId="48" fillId="0" borderId="46" xfId="11" applyFont="1" applyBorder="1" applyAlignment="1">
      <alignment horizontal="center" vertical="center"/>
    </xf>
    <xf numFmtId="0" fontId="48" fillId="0" borderId="48" xfId="11" applyFont="1" applyBorder="1" applyAlignment="1">
      <alignment horizontal="center" vertical="center" shrinkToFit="1"/>
    </xf>
    <xf numFmtId="0" fontId="48" fillId="0" borderId="45" xfId="11" applyFont="1" applyBorder="1" applyAlignment="1">
      <alignment horizontal="center" vertical="center" shrinkToFit="1"/>
    </xf>
    <xf numFmtId="0" fontId="48" fillId="0" borderId="46" xfId="11" applyFont="1" applyBorder="1" applyAlignment="1">
      <alignment horizontal="center" vertical="center" shrinkToFit="1"/>
    </xf>
    <xf numFmtId="0" fontId="48" fillId="0" borderId="17" xfId="11" applyFont="1" applyBorder="1" applyAlignment="1">
      <alignment horizontal="center" vertical="center"/>
    </xf>
    <xf numFmtId="0" fontId="48" fillId="0" borderId="14" xfId="11" applyFont="1" applyBorder="1" applyAlignment="1">
      <alignment horizontal="center" vertical="center"/>
    </xf>
    <xf numFmtId="0" fontId="48" fillId="0" borderId="16" xfId="11" applyFont="1" applyBorder="1" applyAlignment="1">
      <alignment horizontal="center" vertical="center"/>
    </xf>
    <xf numFmtId="0" fontId="48" fillId="0" borderId="17" xfId="11" applyFont="1" applyBorder="1" applyAlignment="1">
      <alignment horizontal="center" vertical="center" shrinkToFit="1"/>
    </xf>
    <xf numFmtId="0" fontId="48" fillId="0" borderId="14" xfId="11" applyFont="1" applyBorder="1" applyAlignment="1">
      <alignment horizontal="center" vertical="center" shrinkToFit="1"/>
    </xf>
    <xf numFmtId="0" fontId="48" fillId="0" borderId="16" xfId="11" applyFont="1" applyBorder="1" applyAlignment="1">
      <alignment horizontal="center" vertical="center" shrinkToFit="1"/>
    </xf>
    <xf numFmtId="38" fontId="8" fillId="0" borderId="45" xfId="12" applyFont="1" applyFill="1" applyBorder="1" applyAlignment="1">
      <alignment horizontal="center" vertical="center" wrapText="1"/>
    </xf>
    <xf numFmtId="38" fontId="8" fillId="0" borderId="46" xfId="12" applyFont="1" applyFill="1" applyBorder="1" applyAlignment="1">
      <alignment horizontal="center" vertical="center" wrapText="1"/>
    </xf>
    <xf numFmtId="0" fontId="8" fillId="0" borderId="48" xfId="11" applyFont="1" applyBorder="1" applyAlignment="1">
      <alignment horizontal="center" vertical="center"/>
    </xf>
    <xf numFmtId="38" fontId="8" fillId="0" borderId="48" xfId="12" applyFont="1" applyFill="1" applyBorder="1" applyAlignment="1">
      <alignment horizontal="center" vertical="center" wrapText="1"/>
    </xf>
    <xf numFmtId="38" fontId="8" fillId="0" borderId="48" xfId="12" applyFont="1" applyFill="1" applyBorder="1" applyAlignment="1">
      <alignment horizontal="center" vertical="center"/>
    </xf>
    <xf numFmtId="38" fontId="8" fillId="0" borderId="45" xfId="12" applyFont="1" applyFill="1" applyBorder="1" applyAlignment="1">
      <alignment horizontal="center" vertical="center"/>
    </xf>
    <xf numFmtId="38" fontId="8" fillId="0" borderId="46" xfId="12" applyFont="1" applyFill="1" applyBorder="1" applyAlignment="1">
      <alignment horizontal="center" vertical="center"/>
    </xf>
    <xf numFmtId="38" fontId="8" fillId="0" borderId="14" xfId="12" applyFont="1" applyFill="1" applyBorder="1" applyAlignment="1">
      <alignment horizontal="center" vertical="center" wrapText="1"/>
    </xf>
    <xf numFmtId="38" fontId="8" fillId="0" borderId="16" xfId="12" applyFont="1" applyFill="1" applyBorder="1" applyAlignment="1">
      <alignment horizontal="center" vertical="center" wrapText="1"/>
    </xf>
    <xf numFmtId="38" fontId="8" fillId="0" borderId="17" xfId="12" applyFont="1" applyFill="1" applyBorder="1" applyAlignment="1">
      <alignment horizontal="center" vertical="center" wrapText="1"/>
    </xf>
    <xf numFmtId="38" fontId="8" fillId="0" borderId="17" xfId="12" applyFont="1" applyFill="1" applyBorder="1" applyAlignment="1">
      <alignment horizontal="center" vertical="center"/>
    </xf>
    <xf numFmtId="38" fontId="8" fillId="0" borderId="14" xfId="12" applyFont="1" applyFill="1" applyBorder="1" applyAlignment="1">
      <alignment horizontal="center" vertical="center"/>
    </xf>
    <xf numFmtId="38" fontId="8" fillId="0" borderId="16" xfId="12" applyFont="1" applyFill="1" applyBorder="1" applyAlignment="1">
      <alignment horizontal="center" vertical="center"/>
    </xf>
    <xf numFmtId="38" fontId="48" fillId="0" borderId="0" xfId="1" applyFont="1" applyFill="1" applyBorder="1" applyAlignment="1">
      <alignment horizontal="right" vertical="center"/>
    </xf>
    <xf numFmtId="38" fontId="48" fillId="0" borderId="12" xfId="1" applyFont="1" applyFill="1" applyBorder="1" applyAlignment="1">
      <alignment horizontal="right" vertical="center"/>
    </xf>
    <xf numFmtId="38" fontId="48" fillId="0" borderId="11" xfId="1" applyFont="1" applyFill="1" applyBorder="1" applyAlignment="1">
      <alignment horizontal="right" vertical="center"/>
    </xf>
    <xf numFmtId="0" fontId="48" fillId="0" borderId="48" xfId="11" applyFont="1" applyBorder="1" applyAlignment="1">
      <alignment horizontal="left" wrapText="1"/>
    </xf>
    <xf numFmtId="0" fontId="48" fillId="0" borderId="45" xfId="11" applyFont="1" applyBorder="1" applyAlignment="1">
      <alignment horizontal="left" wrapText="1"/>
    </xf>
    <xf numFmtId="0" fontId="48" fillId="0" borderId="46" xfId="11" applyFont="1" applyBorder="1" applyAlignment="1">
      <alignment horizontal="left" wrapText="1"/>
    </xf>
    <xf numFmtId="0" fontId="7" fillId="0" borderId="0" xfId="11" applyFont="1" applyAlignment="1">
      <alignment horizontal="center" vertical="center"/>
    </xf>
    <xf numFmtId="0" fontId="48" fillId="0" borderId="11" xfId="11" applyFont="1" applyBorder="1" applyAlignment="1">
      <alignment horizontal="center" vertical="center"/>
    </xf>
    <xf numFmtId="0" fontId="48" fillId="0" borderId="12" xfId="11" applyFont="1" applyBorder="1" applyAlignment="1">
      <alignment horizontal="center" vertical="center"/>
    </xf>
    <xf numFmtId="180" fontId="48" fillId="0" borderId="11" xfId="12" applyNumberFormat="1" applyFont="1" applyFill="1" applyBorder="1" applyAlignment="1">
      <alignment horizontal="left" vertical="top"/>
    </xf>
    <xf numFmtId="180" fontId="48" fillId="0" borderId="0" xfId="12" applyNumberFormat="1" applyFont="1" applyFill="1" applyBorder="1" applyAlignment="1">
      <alignment horizontal="left" vertical="top"/>
    </xf>
    <xf numFmtId="180" fontId="48" fillId="0" borderId="12" xfId="12" applyNumberFormat="1" applyFont="1" applyFill="1" applyBorder="1" applyAlignment="1">
      <alignment horizontal="left" vertical="top"/>
    </xf>
    <xf numFmtId="38" fontId="48" fillId="0" borderId="14" xfId="1" applyFont="1" applyFill="1" applyBorder="1" applyAlignment="1">
      <alignment horizontal="right" vertical="center"/>
    </xf>
    <xf numFmtId="38" fontId="48" fillId="0" borderId="16" xfId="1" applyFont="1" applyFill="1" applyBorder="1" applyAlignment="1">
      <alignment horizontal="right" vertical="center"/>
    </xf>
    <xf numFmtId="38" fontId="48" fillId="0" borderId="17" xfId="1" applyFont="1" applyFill="1" applyBorder="1" applyAlignment="1">
      <alignment horizontal="right" vertical="center"/>
    </xf>
    <xf numFmtId="181" fontId="48" fillId="0" borderId="11" xfId="11" applyNumberFormat="1" applyFont="1" applyBorder="1" applyAlignment="1">
      <alignment horizontal="left"/>
    </xf>
    <xf numFmtId="181" fontId="48" fillId="0" borderId="0" xfId="11" applyNumberFormat="1" applyFont="1" applyAlignment="1">
      <alignment horizontal="left"/>
    </xf>
    <xf numFmtId="181" fontId="48" fillId="0" borderId="12" xfId="11" applyNumberFormat="1" applyFont="1" applyBorder="1" applyAlignment="1">
      <alignment horizontal="left"/>
    </xf>
    <xf numFmtId="38" fontId="48" fillId="0" borderId="48" xfId="1" applyFont="1" applyFill="1" applyBorder="1" applyAlignment="1">
      <alignment horizontal="right" vertical="center"/>
    </xf>
    <xf numFmtId="38" fontId="48" fillId="0" borderId="45" xfId="1" applyFont="1" applyFill="1" applyBorder="1" applyAlignment="1">
      <alignment horizontal="right" vertical="center"/>
    </xf>
    <xf numFmtId="38" fontId="48" fillId="0" borderId="46" xfId="1" applyFont="1" applyFill="1" applyBorder="1" applyAlignment="1">
      <alignment horizontal="right" vertical="center"/>
    </xf>
    <xf numFmtId="182" fontId="48" fillId="0" borderId="11" xfId="11" applyNumberFormat="1" applyFont="1" applyBorder="1" applyAlignment="1">
      <alignment horizontal="left"/>
    </xf>
    <xf numFmtId="182" fontId="48" fillId="0" borderId="0" xfId="11" applyNumberFormat="1" applyFont="1" applyAlignment="1">
      <alignment horizontal="left"/>
    </xf>
    <xf numFmtId="182" fontId="48" fillId="0" borderId="12" xfId="11" applyNumberFormat="1" applyFont="1" applyBorder="1" applyAlignment="1">
      <alignment horizontal="left"/>
    </xf>
    <xf numFmtId="0" fontId="48" fillId="0" borderId="17" xfId="11" applyFont="1" applyBorder="1">
      <alignment vertical="center"/>
    </xf>
    <xf numFmtId="0" fontId="5" fillId="0" borderId="14" xfId="0" applyFont="1" applyBorder="1" applyAlignment="1">
      <alignment vertical="center" shrinkToFit="1"/>
    </xf>
    <xf numFmtId="0" fontId="48" fillId="0" borderId="14" xfId="11" applyFont="1" applyBorder="1" applyAlignment="1">
      <alignment vertical="center" shrinkToFit="1"/>
    </xf>
    <xf numFmtId="0" fontId="48" fillId="0" borderId="16" xfId="11" applyFont="1" applyBorder="1">
      <alignment vertical="center"/>
    </xf>
    <xf numFmtId="180" fontId="48" fillId="0" borderId="17" xfId="12" applyNumberFormat="1" applyFont="1" applyFill="1" applyBorder="1" applyAlignment="1">
      <alignment horizontal="left" vertical="top"/>
    </xf>
    <xf numFmtId="180" fontId="48" fillId="0" borderId="14" xfId="12" applyNumberFormat="1" applyFont="1" applyFill="1" applyBorder="1" applyAlignment="1">
      <alignment horizontal="left" vertical="top"/>
    </xf>
    <xf numFmtId="180" fontId="48" fillId="0" borderId="16" xfId="12" applyNumberFormat="1" applyFont="1" applyFill="1" applyBorder="1" applyAlignment="1">
      <alignment horizontal="left" vertical="top"/>
    </xf>
    <xf numFmtId="0" fontId="48" fillId="0" borderId="11" xfId="11" applyFont="1" applyBorder="1">
      <alignment vertical="center"/>
    </xf>
    <xf numFmtId="0" fontId="48" fillId="0" borderId="12" xfId="11" applyFont="1" applyBorder="1">
      <alignment vertical="center"/>
    </xf>
    <xf numFmtId="179" fontId="48" fillId="0" borderId="0" xfId="12" applyNumberFormat="1" applyFont="1" applyFill="1" applyBorder="1" applyAlignment="1">
      <alignment horizontal="right" vertical="center"/>
    </xf>
    <xf numFmtId="179" fontId="48" fillId="0" borderId="12" xfId="12" applyNumberFormat="1" applyFont="1" applyFill="1" applyBorder="1" applyAlignment="1">
      <alignment horizontal="right" vertical="center"/>
    </xf>
    <xf numFmtId="179" fontId="48" fillId="0" borderId="11" xfId="11" applyNumberFormat="1" applyFont="1" applyBorder="1" applyAlignment="1">
      <alignment horizontal="right" vertical="center"/>
    </xf>
    <xf numFmtId="179" fontId="48" fillId="0" borderId="0" xfId="11" applyNumberFormat="1" applyFont="1" applyAlignment="1">
      <alignment horizontal="right" vertical="center"/>
    </xf>
    <xf numFmtId="179" fontId="48" fillId="0" borderId="12" xfId="11" applyNumberFormat="1" applyFont="1" applyBorder="1" applyAlignment="1">
      <alignment horizontal="right" vertical="center"/>
    </xf>
    <xf numFmtId="179" fontId="48" fillId="0" borderId="11" xfId="12" applyNumberFormat="1" applyFont="1" applyFill="1" applyBorder="1" applyAlignment="1">
      <alignment horizontal="right" vertical="center"/>
    </xf>
    <xf numFmtId="179" fontId="48" fillId="0" borderId="11" xfId="12" applyNumberFormat="1" applyFont="1" applyBorder="1" applyAlignment="1">
      <alignment horizontal="right" vertical="center"/>
    </xf>
    <xf numFmtId="179" fontId="48" fillId="0" borderId="0" xfId="12" applyNumberFormat="1" applyFont="1" applyBorder="1" applyAlignment="1">
      <alignment horizontal="right" vertical="center"/>
    </xf>
    <xf numFmtId="179" fontId="48" fillId="0" borderId="12" xfId="12" applyNumberFormat="1" applyFont="1" applyBorder="1" applyAlignment="1">
      <alignment horizontal="right" vertical="center"/>
    </xf>
    <xf numFmtId="0" fontId="48" fillId="0" borderId="14" xfId="11" applyFont="1" applyBorder="1">
      <alignment vertical="center"/>
    </xf>
    <xf numFmtId="179" fontId="48" fillId="0" borderId="14" xfId="12" applyNumberFormat="1" applyFont="1" applyFill="1" applyBorder="1" applyAlignment="1">
      <alignment horizontal="right" vertical="center"/>
    </xf>
    <xf numFmtId="179" fontId="48" fillId="0" borderId="16" xfId="12" applyNumberFormat="1" applyFont="1" applyFill="1" applyBorder="1" applyAlignment="1">
      <alignment horizontal="right" vertical="center"/>
    </xf>
    <xf numFmtId="179" fontId="48" fillId="0" borderId="17" xfId="11" applyNumberFormat="1" applyFont="1" applyBorder="1" applyAlignment="1">
      <alignment horizontal="right" vertical="center"/>
    </xf>
    <xf numFmtId="179" fontId="48" fillId="0" borderId="14" xfId="11" applyNumberFormat="1" applyFont="1" applyBorder="1" applyAlignment="1">
      <alignment horizontal="right" vertical="center"/>
    </xf>
    <xf numFmtId="179" fontId="48" fillId="0" borderId="16" xfId="11" applyNumberFormat="1" applyFont="1" applyBorder="1" applyAlignment="1">
      <alignment horizontal="right" vertical="center"/>
    </xf>
    <xf numFmtId="179" fontId="48" fillId="0" borderId="17" xfId="12" applyNumberFormat="1" applyFont="1" applyFill="1" applyBorder="1" applyAlignment="1">
      <alignment horizontal="right" vertical="center"/>
    </xf>
    <xf numFmtId="179" fontId="48" fillId="0" borderId="17" xfId="12" applyNumberFormat="1" applyFont="1" applyBorder="1" applyAlignment="1">
      <alignment horizontal="right" vertical="center"/>
    </xf>
    <xf numFmtId="179" fontId="48" fillId="0" borderId="14" xfId="12" applyNumberFormat="1" applyFont="1" applyBorder="1" applyAlignment="1">
      <alignment horizontal="right" vertical="center"/>
    </xf>
    <xf numFmtId="179" fontId="48" fillId="0" borderId="16" xfId="12" applyNumberFormat="1" applyFont="1" applyBorder="1" applyAlignment="1">
      <alignment horizontal="right" vertical="center"/>
    </xf>
  </cellXfs>
  <cellStyles count="15">
    <cellStyle name="桁区切り" xfId="1" builtinId="6"/>
    <cellStyle name="桁区切り 2" xfId="4" xr:uid="{D521AEAA-1215-490F-BAC1-6AB9ADBEC999}"/>
    <cellStyle name="桁区切り 3" xfId="6" xr:uid="{AE0035F2-A29B-4A0D-95A2-1D92531BF020}"/>
    <cellStyle name="桁区切り 4" xfId="8" xr:uid="{E0D862ED-F8E0-4E97-B26E-D6D37D26BB5B}"/>
    <cellStyle name="桁区切り 4 2" xfId="12" xr:uid="{FD2AC1F5-52B7-419F-97DB-EC3A1F5F3A0E}"/>
    <cellStyle name="桁区切り 5" xfId="10" xr:uid="{86A9B1F2-A80D-4B7D-B9A2-3BBC9553A3BF}"/>
    <cellStyle name="桁区切り 6" xfId="14" xr:uid="{B3F25344-5C72-4E2A-870D-609F6971BB98}"/>
    <cellStyle name="標準" xfId="0" builtinId="0"/>
    <cellStyle name="標準 2" xfId="2" xr:uid="{EEDD844A-8C18-42C2-8A09-0C3954B32752}"/>
    <cellStyle name="標準 2 2" xfId="3" xr:uid="{C8CC1EFD-91A5-4F88-AB41-9DA4A07FC9A3}"/>
    <cellStyle name="標準 3" xfId="5" xr:uid="{1596DA89-2EAB-42E6-AEA7-716BCC9AC292}"/>
    <cellStyle name="標準 4" xfId="7" xr:uid="{F21B5798-B98E-4277-BDDA-39027EB0313E}"/>
    <cellStyle name="標準 4 2" xfId="11" xr:uid="{55972726-F6BD-4B42-89E4-E20C70945858}"/>
    <cellStyle name="標準 5" xfId="9" xr:uid="{27F1E5C7-515B-46A4-B7F3-6B464EBF3ECD}"/>
    <cellStyle name="標準 6" xfId="13" xr:uid="{BED25EEE-FFFA-4993-8BDF-DDD99EA45DD7}"/>
  </cellStyles>
  <dxfs count="0"/>
  <tableStyles count="0" defaultTableStyle="TableStyleMedium9" defaultPivotStyle="PivotStyleLight16"/>
  <colors>
    <mruColors>
      <color rgb="FFFFFFCC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38100</xdr:colOff>
      <xdr:row>131</xdr:row>
      <xdr:rowOff>66675</xdr:rowOff>
    </xdr:from>
    <xdr:to>
      <xdr:col>38</xdr:col>
      <xdr:colOff>38100</xdr:colOff>
      <xdr:row>137</xdr:row>
      <xdr:rowOff>38100</xdr:rowOff>
    </xdr:to>
    <xdr:sp macro="" textlink="">
      <xdr:nvSpPr>
        <xdr:cNvPr id="2" name="AutoShape 6">
          <a:extLst>
            <a:ext uri="{FF2B5EF4-FFF2-40B4-BE49-F238E27FC236}">
              <a16:creationId xmlns:a16="http://schemas.microsoft.com/office/drawing/2014/main" id="{2F22A68B-D562-4144-8645-D4E81F8F9662}"/>
            </a:ext>
          </a:extLst>
        </xdr:cNvPr>
        <xdr:cNvSpPr>
          <a:spLocks/>
        </xdr:cNvSpPr>
      </xdr:nvSpPr>
      <xdr:spPr bwMode="auto">
        <a:xfrm>
          <a:off x="2857500" y="10048875"/>
          <a:ext cx="76200" cy="428625"/>
        </a:xfrm>
        <a:prstGeom prst="rightBrace">
          <a:avLst>
            <a:gd name="adj1" fmla="val 46875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38100</xdr:colOff>
      <xdr:row>123</xdr:row>
      <xdr:rowOff>57150</xdr:rowOff>
    </xdr:from>
    <xdr:to>
      <xdr:col>38</xdr:col>
      <xdr:colOff>38100</xdr:colOff>
      <xdr:row>129</xdr:row>
      <xdr:rowOff>28575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C01E0F1C-00EB-477F-8125-B6CDB14FF52D}"/>
            </a:ext>
          </a:extLst>
        </xdr:cNvPr>
        <xdr:cNvSpPr>
          <a:spLocks/>
        </xdr:cNvSpPr>
      </xdr:nvSpPr>
      <xdr:spPr bwMode="auto">
        <a:xfrm>
          <a:off x="2857500" y="9429750"/>
          <a:ext cx="76200" cy="428625"/>
        </a:xfrm>
        <a:prstGeom prst="rightBrace">
          <a:avLst>
            <a:gd name="adj1" fmla="val 46875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47625</xdr:colOff>
      <xdr:row>139</xdr:row>
      <xdr:rowOff>57150</xdr:rowOff>
    </xdr:from>
    <xdr:to>
      <xdr:col>38</xdr:col>
      <xdr:colOff>47625</xdr:colOff>
      <xdr:row>145</xdr:row>
      <xdr:rowOff>28575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ED45D967-BCC5-48A7-91B7-F9B5296C5BD3}"/>
            </a:ext>
          </a:extLst>
        </xdr:cNvPr>
        <xdr:cNvSpPr>
          <a:spLocks/>
        </xdr:cNvSpPr>
      </xdr:nvSpPr>
      <xdr:spPr bwMode="auto">
        <a:xfrm>
          <a:off x="2867025" y="10648950"/>
          <a:ext cx="76200" cy="428625"/>
        </a:xfrm>
        <a:prstGeom prst="rightBrace">
          <a:avLst>
            <a:gd name="adj1" fmla="val 46875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11577</xdr:colOff>
      <xdr:row>151</xdr:row>
      <xdr:rowOff>66676</xdr:rowOff>
    </xdr:from>
    <xdr:to>
      <xdr:col>86</xdr:col>
      <xdr:colOff>40152</xdr:colOff>
      <xdr:row>166</xdr:row>
      <xdr:rowOff>47626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C9A920BD-39AE-4044-AD37-852CFC331AB4}"/>
            </a:ext>
          </a:extLst>
        </xdr:cNvPr>
        <xdr:cNvSpPr>
          <a:spLocks noChangeArrowheads="1"/>
        </xdr:cNvSpPr>
      </xdr:nvSpPr>
      <xdr:spPr bwMode="auto">
        <a:xfrm>
          <a:off x="240177" y="11572876"/>
          <a:ext cx="6353175" cy="1123950"/>
        </a:xfrm>
        <a:prstGeom prst="bracketPair">
          <a:avLst>
            <a:gd name="adj" fmla="val 508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57150</xdr:colOff>
      <xdr:row>159</xdr:row>
      <xdr:rowOff>9525</xdr:rowOff>
    </xdr:from>
    <xdr:to>
      <xdr:col>51</xdr:col>
      <xdr:colOff>57150</xdr:colOff>
      <xdr:row>164</xdr:row>
      <xdr:rowOff>66675</xdr:rowOff>
    </xdr:to>
    <xdr:sp macro="" textlink="">
      <xdr:nvSpPr>
        <xdr:cNvPr id="6" name="AutoShape 11">
          <a:extLst>
            <a:ext uri="{FF2B5EF4-FFF2-40B4-BE49-F238E27FC236}">
              <a16:creationId xmlns:a16="http://schemas.microsoft.com/office/drawing/2014/main" id="{6542F692-6C1C-48AA-A0CE-687664C4D697}"/>
            </a:ext>
          </a:extLst>
        </xdr:cNvPr>
        <xdr:cNvSpPr>
          <a:spLocks noChangeArrowheads="1"/>
        </xdr:cNvSpPr>
      </xdr:nvSpPr>
      <xdr:spPr bwMode="auto">
        <a:xfrm>
          <a:off x="2571750" y="12125325"/>
          <a:ext cx="1371600" cy="438150"/>
        </a:xfrm>
        <a:prstGeom prst="bracketPair">
          <a:avLst>
            <a:gd name="adj" fmla="val 3405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139</xdr:col>
      <xdr:colOff>7959</xdr:colOff>
      <xdr:row>94</xdr:row>
      <xdr:rowOff>78327</xdr:rowOff>
    </xdr:from>
    <xdr:to>
      <xdr:col>143</xdr:col>
      <xdr:colOff>23589</xdr:colOff>
      <xdr:row>97</xdr:row>
      <xdr:rowOff>57697</xdr:rowOff>
    </xdr:to>
    <xdr:sp macro="" textlink="">
      <xdr:nvSpPr>
        <xdr:cNvPr id="7" name="円/楕円 13">
          <a:extLst>
            <a:ext uri="{FF2B5EF4-FFF2-40B4-BE49-F238E27FC236}">
              <a16:creationId xmlns:a16="http://schemas.microsoft.com/office/drawing/2014/main" id="{33052160-9F66-4BBF-A550-4A8C74D23D2E}"/>
            </a:ext>
          </a:extLst>
        </xdr:cNvPr>
        <xdr:cNvSpPr/>
      </xdr:nvSpPr>
      <xdr:spPr bwMode="auto">
        <a:xfrm>
          <a:off x="10599759" y="7241127"/>
          <a:ext cx="320430" cy="207970"/>
        </a:xfrm>
        <a:prstGeom prst="ellipse">
          <a:avLst/>
        </a:prstGeom>
        <a:solidFill>
          <a:srgbClr val="FFFFFF">
            <a:alpha val="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139</xdr:col>
      <xdr:colOff>22640</xdr:colOff>
      <xdr:row>88</xdr:row>
      <xdr:rowOff>57581</xdr:rowOff>
    </xdr:from>
    <xdr:to>
      <xdr:col>143</xdr:col>
      <xdr:colOff>38587</xdr:colOff>
      <xdr:row>91</xdr:row>
      <xdr:rowOff>42927</xdr:rowOff>
    </xdr:to>
    <xdr:sp macro="" textlink="">
      <xdr:nvSpPr>
        <xdr:cNvPr id="8" name="円/楕円 14">
          <a:extLst>
            <a:ext uri="{FF2B5EF4-FFF2-40B4-BE49-F238E27FC236}">
              <a16:creationId xmlns:a16="http://schemas.microsoft.com/office/drawing/2014/main" id="{4B2A95E7-068E-4E34-B1BD-87FF0278948D}"/>
            </a:ext>
          </a:extLst>
        </xdr:cNvPr>
        <xdr:cNvSpPr/>
      </xdr:nvSpPr>
      <xdr:spPr bwMode="auto">
        <a:xfrm>
          <a:off x="10614440" y="6763181"/>
          <a:ext cx="320747" cy="213946"/>
        </a:xfrm>
        <a:prstGeom prst="ellipse">
          <a:avLst/>
        </a:prstGeom>
        <a:solidFill>
          <a:srgbClr val="FFFFFF">
            <a:alpha val="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8283</xdr:colOff>
      <xdr:row>35</xdr:row>
      <xdr:rowOff>89729</xdr:rowOff>
    </xdr:from>
    <xdr:to>
      <xdr:col>2</xdr:col>
      <xdr:colOff>99389</xdr:colOff>
      <xdr:row>48</xdr:row>
      <xdr:rowOff>1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ADF35975-D483-A167-FB0F-A4AD19B11AEC}"/>
            </a:ext>
          </a:extLst>
        </xdr:cNvPr>
        <xdr:cNvSpPr/>
      </xdr:nvSpPr>
      <xdr:spPr bwMode="auto">
        <a:xfrm>
          <a:off x="273326" y="3916294"/>
          <a:ext cx="91106" cy="1417707"/>
        </a:xfrm>
        <a:prstGeom prst="leftBracke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49695</xdr:colOff>
      <xdr:row>35</xdr:row>
      <xdr:rowOff>73166</xdr:rowOff>
    </xdr:from>
    <xdr:to>
      <xdr:col>68</xdr:col>
      <xdr:colOff>0</xdr:colOff>
      <xdr:row>48</xdr:row>
      <xdr:rowOff>24849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450B9B29-D70B-0061-A197-F8F9FCD4D818}"/>
            </a:ext>
          </a:extLst>
        </xdr:cNvPr>
        <xdr:cNvSpPr/>
      </xdr:nvSpPr>
      <xdr:spPr bwMode="auto">
        <a:xfrm>
          <a:off x="8928652" y="3899731"/>
          <a:ext cx="82826" cy="1459118"/>
        </a:xfrm>
        <a:prstGeom prst="rightBracke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8283</xdr:colOff>
      <xdr:row>35</xdr:row>
      <xdr:rowOff>89729</xdr:rowOff>
    </xdr:from>
    <xdr:to>
      <xdr:col>2</xdr:col>
      <xdr:colOff>99389</xdr:colOff>
      <xdr:row>48</xdr:row>
      <xdr:rowOff>1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CFFED30B-C705-4F9B-AFB2-7CEFB836D9BB}"/>
            </a:ext>
          </a:extLst>
        </xdr:cNvPr>
        <xdr:cNvSpPr/>
      </xdr:nvSpPr>
      <xdr:spPr bwMode="auto">
        <a:xfrm>
          <a:off x="274983" y="4090229"/>
          <a:ext cx="91106" cy="1396172"/>
        </a:xfrm>
        <a:prstGeom prst="leftBracke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49695</xdr:colOff>
      <xdr:row>35</xdr:row>
      <xdr:rowOff>73166</xdr:rowOff>
    </xdr:from>
    <xdr:to>
      <xdr:col>68</xdr:col>
      <xdr:colOff>0</xdr:colOff>
      <xdr:row>48</xdr:row>
      <xdr:rowOff>24849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84F7586D-143F-45E2-A3AA-1A5062737799}"/>
            </a:ext>
          </a:extLst>
        </xdr:cNvPr>
        <xdr:cNvSpPr/>
      </xdr:nvSpPr>
      <xdr:spPr bwMode="auto">
        <a:xfrm>
          <a:off x="8984145" y="4073666"/>
          <a:ext cx="83655" cy="1437583"/>
        </a:xfrm>
        <a:prstGeom prst="rightBracke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5"/>
  <sheetViews>
    <sheetView showGridLines="0" topLeftCell="A10" zoomScale="85" zoomScaleNormal="85" zoomScaleSheetLayoutView="100" workbookViewId="0">
      <selection activeCell="B32" sqref="B32"/>
    </sheetView>
  </sheetViews>
  <sheetFormatPr defaultColWidth="9" defaultRowHeight="18.95" customHeight="1"/>
  <cols>
    <col min="1" max="1" width="6.5" style="106" customWidth="1"/>
    <col min="2" max="2" width="31.75" style="106" bestFit="1" customWidth="1"/>
    <col min="3" max="3" width="47" style="107" customWidth="1"/>
    <col min="4" max="4" width="7.5" style="106" bestFit="1" customWidth="1"/>
    <col min="5" max="5" width="3.375" style="106" bestFit="1" customWidth="1"/>
    <col min="6" max="6" width="8.5" style="106" bestFit="1" customWidth="1"/>
    <col min="7" max="7" width="7.5" style="106" bestFit="1" customWidth="1"/>
    <col min="8" max="8" width="3.375" style="106" bestFit="1" customWidth="1"/>
    <col min="9" max="9" width="8.5" style="106" bestFit="1" customWidth="1"/>
    <col min="10" max="10" width="2.125" style="106" customWidth="1"/>
    <col min="11" max="11" width="3.25" style="119" bestFit="1" customWidth="1"/>
    <col min="12" max="16" width="3.25" style="119" customWidth="1"/>
    <col min="17" max="20" width="9" style="106" customWidth="1"/>
    <col min="21" max="21" width="12.375" style="106" bestFit="1" customWidth="1"/>
    <col min="22" max="22" width="4.875" style="106" bestFit="1" customWidth="1"/>
    <col min="23" max="16384" width="9" style="106"/>
  </cols>
  <sheetData>
    <row r="1" spans="1:22" ht="18.95" customHeight="1">
      <c r="A1" s="230" t="s">
        <v>204</v>
      </c>
      <c r="B1" s="226" t="s">
        <v>0</v>
      </c>
      <c r="C1" s="105" t="s">
        <v>1</v>
      </c>
      <c r="D1" s="302" t="s">
        <v>2</v>
      </c>
      <c r="E1" s="302"/>
      <c r="F1" s="303"/>
      <c r="G1" s="325" t="s">
        <v>3</v>
      </c>
      <c r="H1" s="326"/>
      <c r="I1" s="327"/>
      <c r="U1" s="108"/>
      <c r="V1" s="108"/>
    </row>
    <row r="2" spans="1:22" ht="18.95" customHeight="1">
      <c r="A2" s="230" t="s">
        <v>205</v>
      </c>
      <c r="B2" s="227" t="s">
        <v>4</v>
      </c>
      <c r="C2" s="163" t="s">
        <v>5</v>
      </c>
      <c r="D2" s="335" t="s">
        <v>6</v>
      </c>
      <c r="E2" s="336"/>
      <c r="F2" s="337"/>
      <c r="G2" s="328" t="s">
        <v>6</v>
      </c>
      <c r="H2" s="329"/>
      <c r="I2" s="330"/>
      <c r="K2" s="127"/>
      <c r="L2" s="128"/>
      <c r="M2" s="128"/>
      <c r="N2" s="128"/>
      <c r="O2" s="128"/>
      <c r="P2" s="128"/>
      <c r="U2" s="108"/>
      <c r="V2" s="108"/>
    </row>
    <row r="3" spans="1:22" ht="18.95" customHeight="1">
      <c r="A3" s="230" t="s">
        <v>205</v>
      </c>
      <c r="B3" s="227" t="s">
        <v>209</v>
      </c>
      <c r="C3" s="163" t="s">
        <v>210</v>
      </c>
      <c r="D3" s="335">
        <v>1234567800</v>
      </c>
      <c r="E3" s="336"/>
      <c r="F3" s="337"/>
      <c r="G3" s="328">
        <v>1234567800</v>
      </c>
      <c r="H3" s="329"/>
      <c r="I3" s="330"/>
      <c r="K3" s="128"/>
      <c r="L3" s="128"/>
      <c r="M3" s="128"/>
      <c r="N3" s="128"/>
      <c r="O3" s="128"/>
      <c r="P3" s="128"/>
      <c r="U3" s="108"/>
      <c r="V3" s="108"/>
    </row>
    <row r="4" spans="1:22" ht="18.95" customHeight="1">
      <c r="A4" s="230" t="s">
        <v>205</v>
      </c>
      <c r="B4" s="227" t="s">
        <v>7</v>
      </c>
      <c r="C4" s="163" t="s">
        <v>8</v>
      </c>
      <c r="D4" s="335" t="s">
        <v>9</v>
      </c>
      <c r="E4" s="336"/>
      <c r="F4" s="337"/>
      <c r="G4" s="328" t="s">
        <v>9</v>
      </c>
      <c r="H4" s="329"/>
      <c r="I4" s="330"/>
      <c r="K4" s="128"/>
      <c r="L4" s="128"/>
      <c r="M4" s="128"/>
      <c r="N4" s="128"/>
      <c r="O4" s="128"/>
      <c r="P4" s="128"/>
      <c r="U4" s="108"/>
      <c r="V4" s="108"/>
    </row>
    <row r="5" spans="1:22" ht="18.95" customHeight="1">
      <c r="A5" s="230" t="s">
        <v>205</v>
      </c>
      <c r="B5" s="227" t="s">
        <v>10</v>
      </c>
      <c r="C5" s="163" t="s">
        <v>11</v>
      </c>
      <c r="D5" s="335" t="s">
        <v>12</v>
      </c>
      <c r="E5" s="336"/>
      <c r="F5" s="337"/>
      <c r="G5" s="332" t="s">
        <v>13</v>
      </c>
      <c r="H5" s="333"/>
      <c r="I5" s="334"/>
      <c r="K5" s="128"/>
      <c r="L5" s="128"/>
      <c r="M5" s="128"/>
      <c r="N5" s="128"/>
      <c r="O5" s="128"/>
      <c r="U5" s="108"/>
      <c r="V5" s="108"/>
    </row>
    <row r="6" spans="1:22" ht="18.95" customHeight="1">
      <c r="A6" s="230" t="s">
        <v>205</v>
      </c>
      <c r="B6" s="227" t="s">
        <v>14</v>
      </c>
      <c r="C6" s="163" t="s">
        <v>15</v>
      </c>
      <c r="D6" s="310">
        <v>230000</v>
      </c>
      <c r="E6" s="311"/>
      <c r="F6" s="312"/>
      <c r="G6" s="304">
        <v>590000</v>
      </c>
      <c r="H6" s="305"/>
      <c r="I6" s="306"/>
      <c r="K6" s="129"/>
      <c r="L6" s="130"/>
      <c r="M6" s="130"/>
      <c r="N6" s="130"/>
      <c r="O6" s="130"/>
      <c r="P6" s="130"/>
      <c r="U6" s="108"/>
      <c r="V6" s="108"/>
    </row>
    <row r="7" spans="1:22" ht="18.95" customHeight="1">
      <c r="A7" s="230" t="s">
        <v>205</v>
      </c>
      <c r="B7" s="227" t="s">
        <v>16</v>
      </c>
      <c r="C7" s="163" t="s">
        <v>197</v>
      </c>
      <c r="D7" s="200">
        <v>45536</v>
      </c>
      <c r="E7" s="201" t="s">
        <v>208</v>
      </c>
      <c r="F7" s="202">
        <v>45565</v>
      </c>
      <c r="G7" s="164">
        <v>44652</v>
      </c>
      <c r="H7" s="162" t="s">
        <v>17</v>
      </c>
      <c r="I7" s="165">
        <v>44681</v>
      </c>
      <c r="K7" s="130"/>
      <c r="L7" s="130"/>
      <c r="M7" s="130"/>
      <c r="N7" s="130"/>
      <c r="O7" s="130"/>
      <c r="P7" s="130"/>
      <c r="U7" s="108"/>
      <c r="V7" s="108"/>
    </row>
    <row r="8" spans="1:22" ht="18.95" customHeight="1">
      <c r="A8" s="230" t="s">
        <v>205</v>
      </c>
      <c r="B8" s="228" t="s">
        <v>18</v>
      </c>
      <c r="C8" s="203" t="s">
        <v>19</v>
      </c>
      <c r="D8" s="200"/>
      <c r="E8" s="201" t="s">
        <v>17</v>
      </c>
      <c r="F8" s="202"/>
      <c r="G8" s="166">
        <v>44652</v>
      </c>
      <c r="H8" s="167" t="s">
        <v>17</v>
      </c>
      <c r="I8" s="168">
        <v>44681</v>
      </c>
      <c r="K8" s="130"/>
      <c r="L8" s="130"/>
      <c r="M8" s="130"/>
      <c r="N8" s="130"/>
      <c r="O8" s="130"/>
      <c r="P8" s="130"/>
      <c r="U8" s="108"/>
      <c r="V8" s="108"/>
    </row>
    <row r="9" spans="1:22" ht="18.95" customHeight="1">
      <c r="A9" s="230" t="s">
        <v>205</v>
      </c>
      <c r="B9" s="229" t="s">
        <v>20</v>
      </c>
      <c r="C9" s="203" t="s">
        <v>19</v>
      </c>
      <c r="D9" s="200">
        <v>45536</v>
      </c>
      <c r="E9" s="201" t="s">
        <v>17</v>
      </c>
      <c r="F9" s="202">
        <v>45565</v>
      </c>
      <c r="G9" s="166">
        <v>44652</v>
      </c>
      <c r="H9" s="167" t="s">
        <v>17</v>
      </c>
      <c r="I9" s="168">
        <v>44681</v>
      </c>
      <c r="K9" s="342" t="s">
        <v>21</v>
      </c>
      <c r="L9" s="342"/>
      <c r="M9" s="342"/>
      <c r="N9" s="342"/>
      <c r="O9" s="342"/>
      <c r="P9" s="342"/>
      <c r="U9" s="108"/>
      <c r="V9" s="108"/>
    </row>
    <row r="10" spans="1:22" ht="18.95" customHeight="1">
      <c r="A10" s="230" t="s">
        <v>205</v>
      </c>
      <c r="B10" s="227" t="s">
        <v>22</v>
      </c>
      <c r="C10" s="163" t="s">
        <v>23</v>
      </c>
      <c r="D10" s="310">
        <v>21</v>
      </c>
      <c r="E10" s="311"/>
      <c r="F10" s="312"/>
      <c r="G10" s="304">
        <v>10</v>
      </c>
      <c r="H10" s="305"/>
      <c r="I10" s="306"/>
      <c r="K10" s="342"/>
      <c r="L10" s="342"/>
      <c r="M10" s="342"/>
      <c r="N10" s="342"/>
      <c r="O10" s="342"/>
      <c r="P10" s="342"/>
      <c r="U10" s="108"/>
      <c r="V10" s="108"/>
    </row>
    <row r="11" spans="1:22" ht="18.95" customHeight="1">
      <c r="A11" s="230" t="s">
        <v>205</v>
      </c>
      <c r="B11" s="227" t="s">
        <v>24</v>
      </c>
      <c r="C11" s="203" t="s">
        <v>25</v>
      </c>
      <c r="D11" s="310">
        <v>21</v>
      </c>
      <c r="E11" s="311"/>
      <c r="F11" s="312"/>
      <c r="G11" s="304">
        <v>20</v>
      </c>
      <c r="H11" s="305"/>
      <c r="I11" s="306"/>
      <c r="K11" s="342"/>
      <c r="L11" s="342"/>
      <c r="M11" s="342"/>
      <c r="N11" s="342"/>
      <c r="O11" s="342"/>
      <c r="P11" s="342"/>
      <c r="U11" s="108"/>
      <c r="V11" s="108"/>
    </row>
    <row r="12" spans="1:22" ht="18.95" customHeight="1" thickBot="1">
      <c r="A12" s="264" t="s">
        <v>205</v>
      </c>
      <c r="B12" s="265" t="s">
        <v>26</v>
      </c>
      <c r="C12" s="266" t="s">
        <v>27</v>
      </c>
      <c r="D12" s="319">
        <v>204960</v>
      </c>
      <c r="E12" s="320"/>
      <c r="F12" s="321"/>
      <c r="G12" s="343">
        <v>436000</v>
      </c>
      <c r="H12" s="344"/>
      <c r="I12" s="345"/>
      <c r="K12" s="342"/>
      <c r="L12" s="342"/>
      <c r="M12" s="342"/>
      <c r="N12" s="342"/>
      <c r="O12" s="342"/>
      <c r="P12" s="342"/>
      <c r="U12" s="108"/>
      <c r="V12" s="108"/>
    </row>
    <row r="13" spans="1:22" ht="18.95" customHeight="1">
      <c r="A13" s="338" t="s">
        <v>206</v>
      </c>
      <c r="B13" s="268" t="s">
        <v>28</v>
      </c>
      <c r="C13" s="269" t="s">
        <v>29</v>
      </c>
      <c r="D13" s="349">
        <v>0</v>
      </c>
      <c r="E13" s="350"/>
      <c r="F13" s="351"/>
      <c r="G13" s="346">
        <v>0</v>
      </c>
      <c r="H13" s="347"/>
      <c r="I13" s="348"/>
      <c r="K13" s="342"/>
      <c r="L13" s="342"/>
      <c r="M13" s="342"/>
      <c r="N13" s="342"/>
      <c r="O13" s="342"/>
      <c r="P13" s="342"/>
      <c r="U13" s="108"/>
      <c r="V13" s="108"/>
    </row>
    <row r="14" spans="1:22" ht="18.95" customHeight="1">
      <c r="A14" s="339"/>
      <c r="B14" s="227" t="s">
        <v>30</v>
      </c>
      <c r="C14" s="270" t="s">
        <v>31</v>
      </c>
      <c r="D14" s="322">
        <v>40992</v>
      </c>
      <c r="E14" s="323"/>
      <c r="F14" s="324"/>
      <c r="G14" s="313">
        <v>0</v>
      </c>
      <c r="H14" s="314"/>
      <c r="I14" s="315"/>
      <c r="K14" s="341" t="str">
        <f>IF(D9="","　年　月分",TEXT(F9,"ggge年m月分"))</f>
        <v>令和6年9月分</v>
      </c>
      <c r="L14" s="341"/>
      <c r="M14" s="341"/>
      <c r="N14" s="341"/>
      <c r="O14" s="341"/>
      <c r="U14" s="108"/>
      <c r="V14" s="108"/>
    </row>
    <row r="15" spans="1:22" ht="18.95" customHeight="1">
      <c r="A15" s="339"/>
      <c r="B15" s="227" t="s">
        <v>32</v>
      </c>
      <c r="C15" s="270" t="s">
        <v>33</v>
      </c>
      <c r="D15" s="322">
        <v>0</v>
      </c>
      <c r="E15" s="323"/>
      <c r="F15" s="324"/>
      <c r="G15" s="313">
        <v>0</v>
      </c>
      <c r="H15" s="314"/>
      <c r="I15" s="315"/>
      <c r="K15" s="169" t="str">
        <f>IF($D$9="","",TEXT($Q$21,"aaa"))</f>
        <v>日</v>
      </c>
      <c r="L15" s="170">
        <v>1</v>
      </c>
      <c r="M15" s="170">
        <v>8</v>
      </c>
      <c r="N15" s="170">
        <v>15</v>
      </c>
      <c r="O15" s="170">
        <v>22</v>
      </c>
      <c r="P15" s="170">
        <v>29</v>
      </c>
      <c r="U15" s="108"/>
      <c r="V15" s="108"/>
    </row>
    <row r="16" spans="1:22" ht="18.95" customHeight="1">
      <c r="A16" s="339"/>
      <c r="B16" s="227" t="s">
        <v>34</v>
      </c>
      <c r="C16" s="270" t="s">
        <v>35</v>
      </c>
      <c r="D16" s="322">
        <v>0</v>
      </c>
      <c r="E16" s="323"/>
      <c r="F16" s="324"/>
      <c r="G16" s="313">
        <v>0</v>
      </c>
      <c r="H16" s="314"/>
      <c r="I16" s="315"/>
      <c r="K16" s="169" t="str">
        <f>IF($D$17="","",TEXT($Q$21+1,"aaa"))</f>
        <v>月</v>
      </c>
      <c r="L16" s="170">
        <v>2</v>
      </c>
      <c r="M16" s="170">
        <v>9</v>
      </c>
      <c r="N16" s="170">
        <v>16</v>
      </c>
      <c r="O16" s="170">
        <v>23</v>
      </c>
      <c r="P16" s="170">
        <v>30</v>
      </c>
      <c r="U16" s="108"/>
      <c r="V16" s="108"/>
    </row>
    <row r="17" spans="1:22" ht="18.95" customHeight="1">
      <c r="A17" s="339"/>
      <c r="B17" s="229" t="s">
        <v>36</v>
      </c>
      <c r="C17" s="270" t="s">
        <v>37</v>
      </c>
      <c r="D17" s="322">
        <v>0</v>
      </c>
      <c r="E17" s="323"/>
      <c r="F17" s="324"/>
      <c r="G17" s="313">
        <v>0</v>
      </c>
      <c r="H17" s="314"/>
      <c r="I17" s="315"/>
      <c r="K17" s="169" t="str">
        <f>IF($D$17="","",TEXT($Q$21+2,"aaa"))</f>
        <v>火</v>
      </c>
      <c r="L17" s="170">
        <v>3</v>
      </c>
      <c r="M17" s="170">
        <v>10</v>
      </c>
      <c r="N17" s="170">
        <v>17</v>
      </c>
      <c r="O17" s="170">
        <v>24</v>
      </c>
      <c r="P17" s="170">
        <v>31</v>
      </c>
      <c r="U17" s="108"/>
      <c r="V17" s="108"/>
    </row>
    <row r="18" spans="1:22" ht="18.95" customHeight="1">
      <c r="A18" s="339"/>
      <c r="B18" s="229" t="s">
        <v>38</v>
      </c>
      <c r="C18" s="270" t="s">
        <v>37</v>
      </c>
      <c r="D18" s="322">
        <v>0</v>
      </c>
      <c r="E18" s="323"/>
      <c r="F18" s="324"/>
      <c r="G18" s="313">
        <v>0</v>
      </c>
      <c r="H18" s="314"/>
      <c r="I18" s="315"/>
      <c r="K18" s="169" t="str">
        <f>IF($D$17="","",TEXT($Q$21+3,"aaa"))</f>
        <v>水</v>
      </c>
      <c r="L18" s="170">
        <v>4</v>
      </c>
      <c r="M18" s="170">
        <v>11</v>
      </c>
      <c r="N18" s="170">
        <v>18</v>
      </c>
      <c r="O18" s="170">
        <v>25</v>
      </c>
      <c r="P18" s="131"/>
      <c r="U18" s="108"/>
      <c r="V18" s="108"/>
    </row>
    <row r="19" spans="1:22" ht="18.95" customHeight="1" thickBot="1">
      <c r="A19" s="340"/>
      <c r="B19" s="271" t="s">
        <v>39</v>
      </c>
      <c r="C19" s="272" t="s">
        <v>37</v>
      </c>
      <c r="D19" s="307">
        <v>0</v>
      </c>
      <c r="E19" s="308"/>
      <c r="F19" s="309"/>
      <c r="G19" s="316">
        <v>0</v>
      </c>
      <c r="H19" s="317"/>
      <c r="I19" s="318"/>
      <c r="K19" s="169" t="str">
        <f>IF($D$17="","",TEXT($Q$21+4,"aaa"))</f>
        <v>木</v>
      </c>
      <c r="L19" s="170">
        <v>5</v>
      </c>
      <c r="M19" s="170">
        <v>12</v>
      </c>
      <c r="N19" s="170">
        <v>19</v>
      </c>
      <c r="O19" s="170">
        <v>26</v>
      </c>
      <c r="P19" s="120"/>
      <c r="U19" s="108"/>
      <c r="V19" s="108"/>
    </row>
    <row r="20" spans="1:22" ht="18.95" customHeight="1">
      <c r="B20" s="331" t="s">
        <v>40</v>
      </c>
      <c r="C20" s="331"/>
      <c r="D20" s="331"/>
      <c r="E20" s="331"/>
      <c r="F20" s="331"/>
      <c r="G20" s="267"/>
      <c r="H20" s="267"/>
      <c r="I20" s="267"/>
      <c r="K20" s="169" t="str">
        <f>IF($D$17="","",TEXT($Q$21+5,"aaa"))</f>
        <v>金</v>
      </c>
      <c r="L20" s="170">
        <v>6</v>
      </c>
      <c r="M20" s="170">
        <v>13</v>
      </c>
      <c r="N20" s="170">
        <v>20</v>
      </c>
      <c r="O20" s="170">
        <v>27</v>
      </c>
      <c r="P20" s="120"/>
      <c r="U20" s="108"/>
      <c r="V20" s="108"/>
    </row>
    <row r="21" spans="1:22" ht="18.95" customHeight="1">
      <c r="K21" s="169" t="str">
        <f>IF($D$17="","",TEXT($Q$21+6,"aaa"))</f>
        <v>土</v>
      </c>
      <c r="L21" s="170">
        <v>7</v>
      </c>
      <c r="M21" s="170">
        <v>14</v>
      </c>
      <c r="N21" s="170">
        <v>21</v>
      </c>
      <c r="O21" s="170">
        <v>28</v>
      </c>
      <c r="P21" s="120"/>
      <c r="Q21" s="199">
        <f>IF(D9="","",DATE(YEAR(F9),MONTH(D9),1))</f>
        <v>45536</v>
      </c>
      <c r="U21" s="108"/>
      <c r="V21" s="108"/>
    </row>
    <row r="22" spans="1:22" ht="18.95" customHeight="1">
      <c r="U22" s="108"/>
      <c r="V22" s="108"/>
    </row>
    <row r="23" spans="1:22" ht="18.95" customHeight="1">
      <c r="L23" s="170">
        <v>1</v>
      </c>
      <c r="M23" s="170">
        <v>8</v>
      </c>
      <c r="N23" s="170">
        <v>15</v>
      </c>
      <c r="O23" s="170">
        <v>22</v>
      </c>
      <c r="P23" s="170">
        <v>29</v>
      </c>
      <c r="U23" s="108"/>
      <c r="V23" s="108"/>
    </row>
    <row r="24" spans="1:22" ht="18.95" customHeight="1">
      <c r="L24" s="170">
        <v>2</v>
      </c>
      <c r="M24" s="170">
        <v>9</v>
      </c>
      <c r="N24" s="170">
        <v>16</v>
      </c>
      <c r="O24" s="170">
        <v>23</v>
      </c>
      <c r="P24" s="170">
        <v>30</v>
      </c>
      <c r="U24" s="108"/>
      <c r="V24" s="108"/>
    </row>
    <row r="25" spans="1:22" ht="18.95" customHeight="1">
      <c r="K25"/>
      <c r="L25" s="170">
        <v>3</v>
      </c>
      <c r="M25" s="170">
        <v>10</v>
      </c>
      <c r="N25" s="170">
        <v>17</v>
      </c>
      <c r="O25" s="170">
        <v>24</v>
      </c>
      <c r="P25" s="170">
        <v>31</v>
      </c>
      <c r="U25" s="108"/>
      <c r="V25" s="108"/>
    </row>
    <row r="26" spans="1:22" ht="18.95" customHeight="1">
      <c r="K26"/>
      <c r="L26" s="170">
        <v>4</v>
      </c>
      <c r="M26" s="170">
        <v>11</v>
      </c>
      <c r="N26" s="170">
        <v>18</v>
      </c>
      <c r="O26" s="170">
        <v>25</v>
      </c>
      <c r="P26" s="131"/>
      <c r="U26" s="108"/>
      <c r="V26" s="108"/>
    </row>
    <row r="27" spans="1:22" ht="18.95" customHeight="1">
      <c r="L27" s="170">
        <v>5</v>
      </c>
      <c r="M27" s="170">
        <v>12</v>
      </c>
      <c r="N27" s="170">
        <v>19</v>
      </c>
      <c r="O27" s="170">
        <v>26</v>
      </c>
      <c r="P27" s="120"/>
      <c r="U27" s="108"/>
      <c r="V27" s="108"/>
    </row>
    <row r="28" spans="1:22" ht="18.95" customHeight="1">
      <c r="L28" s="170">
        <v>6</v>
      </c>
      <c r="M28" s="170">
        <v>13</v>
      </c>
      <c r="N28" s="170">
        <v>20</v>
      </c>
      <c r="O28" s="170">
        <v>27</v>
      </c>
      <c r="P28" s="120"/>
      <c r="U28" s="108"/>
      <c r="V28" s="108"/>
    </row>
    <row r="29" spans="1:22" ht="18.95" customHeight="1">
      <c r="L29" s="170">
        <v>7</v>
      </c>
      <c r="M29" s="170">
        <v>14</v>
      </c>
      <c r="N29" s="170">
        <v>21</v>
      </c>
      <c r="O29" s="170">
        <v>28</v>
      </c>
      <c r="P29" s="120"/>
      <c r="U29" s="108"/>
      <c r="V29" s="108"/>
    </row>
    <row r="30" spans="1:22" ht="18.95" customHeight="1">
      <c r="U30" s="108"/>
      <c r="V30" s="108"/>
    </row>
    <row r="31" spans="1:22" ht="18.95" customHeight="1">
      <c r="U31" s="108"/>
      <c r="V31" s="108"/>
    </row>
    <row r="32" spans="1:22" ht="18.95" customHeight="1">
      <c r="U32" s="108"/>
      <c r="V32" s="108"/>
    </row>
    <row r="33" spans="21:22" ht="18.95" customHeight="1">
      <c r="U33" s="108"/>
      <c r="V33" s="108"/>
    </row>
    <row r="34" spans="21:22" ht="18.95" customHeight="1">
      <c r="U34" s="108"/>
      <c r="V34" s="108"/>
    </row>
    <row r="35" spans="21:22" ht="18.95" customHeight="1">
      <c r="U35" s="108"/>
      <c r="V35" s="108"/>
    </row>
    <row r="36" spans="21:22" ht="18.95" customHeight="1">
      <c r="U36" s="108"/>
      <c r="V36" s="108"/>
    </row>
    <row r="37" spans="21:22" ht="18.95" customHeight="1">
      <c r="U37" s="108"/>
      <c r="V37" s="108"/>
    </row>
    <row r="38" spans="21:22" ht="18.95" customHeight="1">
      <c r="U38" s="108"/>
      <c r="V38" s="108"/>
    </row>
    <row r="39" spans="21:22" ht="18.95" customHeight="1">
      <c r="U39" s="108"/>
      <c r="V39" s="108"/>
    </row>
    <row r="40" spans="21:22" ht="18.95" customHeight="1">
      <c r="U40" s="108"/>
      <c r="V40" s="108"/>
    </row>
    <row r="41" spans="21:22" ht="18.95" customHeight="1">
      <c r="U41" s="108"/>
      <c r="V41" s="108"/>
    </row>
    <row r="42" spans="21:22" ht="18.95" customHeight="1">
      <c r="U42" s="108"/>
      <c r="V42" s="108"/>
    </row>
    <row r="43" spans="21:22" ht="18.95" customHeight="1">
      <c r="U43" s="108"/>
      <c r="V43" s="108"/>
    </row>
    <row r="44" spans="21:22" ht="18.95" customHeight="1">
      <c r="U44" s="108"/>
      <c r="V44" s="108"/>
    </row>
    <row r="45" spans="21:22" ht="18.95" customHeight="1">
      <c r="U45" s="108"/>
      <c r="V45" s="108"/>
    </row>
  </sheetData>
  <mergeCells count="36">
    <mergeCell ref="A13:A19"/>
    <mergeCell ref="K14:O14"/>
    <mergeCell ref="K9:P13"/>
    <mergeCell ref="G18:I18"/>
    <mergeCell ref="G12:I12"/>
    <mergeCell ref="G13:I13"/>
    <mergeCell ref="G11:I11"/>
    <mergeCell ref="D17:F17"/>
    <mergeCell ref="D13:F13"/>
    <mergeCell ref="D14:F14"/>
    <mergeCell ref="D15:F15"/>
    <mergeCell ref="D18:F18"/>
    <mergeCell ref="B20:F20"/>
    <mergeCell ref="G3:I3"/>
    <mergeCell ref="G4:I4"/>
    <mergeCell ref="G5:I5"/>
    <mergeCell ref="D2:F2"/>
    <mergeCell ref="D3:F3"/>
    <mergeCell ref="D4:F4"/>
    <mergeCell ref="D5:F5"/>
    <mergeCell ref="D1:F1"/>
    <mergeCell ref="G6:I6"/>
    <mergeCell ref="D19:F19"/>
    <mergeCell ref="D10:F10"/>
    <mergeCell ref="D11:F11"/>
    <mergeCell ref="G15:I15"/>
    <mergeCell ref="G19:I19"/>
    <mergeCell ref="G10:I10"/>
    <mergeCell ref="D12:F12"/>
    <mergeCell ref="D6:F6"/>
    <mergeCell ref="D16:F16"/>
    <mergeCell ref="G14:I14"/>
    <mergeCell ref="G16:I16"/>
    <mergeCell ref="G17:I17"/>
    <mergeCell ref="G1:I1"/>
    <mergeCell ref="G2:I2"/>
  </mergeCells>
  <phoneticPr fontId="6"/>
  <dataValidations count="32">
    <dataValidation type="list" allowBlank="1" showInputMessage="1" showErrorMessage="1" sqref="L24 L16" xr:uid="{8B9626CA-980E-40EF-A1FB-A6457544A8CB}">
      <formula1>"2"</formula1>
    </dataValidation>
    <dataValidation type="list" allowBlank="1" showInputMessage="1" showErrorMessage="1" sqref="P25 P17" xr:uid="{37F52CD6-A7DE-4013-9131-40B63F796BFA}">
      <formula1>"31"</formula1>
    </dataValidation>
    <dataValidation type="list" allowBlank="1" showInputMessage="1" showErrorMessage="1" sqref="P24 P16" xr:uid="{EFE1C959-B9C1-4853-B14D-F2D2E87FAD9F}">
      <formula1>"30"</formula1>
    </dataValidation>
    <dataValidation type="list" allowBlank="1" showInputMessage="1" showErrorMessage="1" sqref="P23 P15" xr:uid="{00AF86A3-E5B3-4245-8CEA-6A0CAC5DB9A7}">
      <formula1>"29"</formula1>
    </dataValidation>
    <dataValidation type="list" allowBlank="1" showInputMessage="1" showErrorMessage="1" sqref="O29 O21" xr:uid="{37F4F6B2-8A00-4D02-ACB0-C62B25D2DC75}">
      <formula1>"28"</formula1>
    </dataValidation>
    <dataValidation type="list" allowBlank="1" showInputMessage="1" showErrorMessage="1" sqref="O28 O20" xr:uid="{C85D32D4-0254-48E7-A91E-75E1DA511F0D}">
      <formula1>"27"</formula1>
    </dataValidation>
    <dataValidation type="list" allowBlank="1" showInputMessage="1" showErrorMessage="1" sqref="O27 O19" xr:uid="{5B38CADD-5FD0-4FF9-B4BD-261151200615}">
      <formula1>"26"</formula1>
    </dataValidation>
    <dataValidation type="list" allowBlank="1" showInputMessage="1" showErrorMessage="1" sqref="O26 O18" xr:uid="{D4F5D072-5109-4CCB-9DA1-08BE59898532}">
      <formula1>"25"</formula1>
    </dataValidation>
    <dataValidation type="list" allowBlank="1" showInputMessage="1" showErrorMessage="1" sqref="O25 O17" xr:uid="{B3638945-D56B-42CE-A4B7-D7A87C1D97DC}">
      <formula1>"24"</formula1>
    </dataValidation>
    <dataValidation type="list" allowBlank="1" showInputMessage="1" showErrorMessage="1" sqref="O24 O16" xr:uid="{A59076AA-E0BB-42E9-A80F-D41F6A050E90}">
      <formula1>"23"</formula1>
    </dataValidation>
    <dataValidation type="list" allowBlank="1" showInputMessage="1" showErrorMessage="1" sqref="O23 O15" xr:uid="{12D9F533-7BFE-4DC7-A53F-4D0148362804}">
      <formula1>"22"</formula1>
    </dataValidation>
    <dataValidation type="list" allowBlank="1" showInputMessage="1" showErrorMessage="1" sqref="N29 N21" xr:uid="{58A5CA27-8F20-4C5C-BA8C-CA576EB297A7}">
      <formula1>"21"</formula1>
    </dataValidation>
    <dataValidation type="list" allowBlank="1" showInputMessage="1" showErrorMessage="1" sqref="N28 N20" xr:uid="{584E5FCA-E85B-4F1A-8B84-D3D2DD6B7422}">
      <formula1>"20"</formula1>
    </dataValidation>
    <dataValidation type="list" allowBlank="1" showInputMessage="1" showErrorMessage="1" sqref="N27 N19" xr:uid="{DE52A6D8-A399-4A49-B905-9E5C68BF4A84}">
      <formula1>"19"</formula1>
    </dataValidation>
    <dataValidation type="list" allowBlank="1" showInputMessage="1" showErrorMessage="1" sqref="N26 N18" xr:uid="{97FB172D-6B00-47FC-89CE-A4073F495DCF}">
      <formula1>"18"</formula1>
    </dataValidation>
    <dataValidation type="list" allowBlank="1" showInputMessage="1" showErrorMessage="1" sqref="N25 N17" xr:uid="{D727BA22-B380-4CF1-B2E5-0EA8438F4108}">
      <formula1>"17"</formula1>
    </dataValidation>
    <dataValidation type="list" allowBlank="1" showInputMessage="1" showErrorMessage="1" sqref="N24 N16" xr:uid="{2EBFAE43-9643-451B-AEF6-CAAE2EA13F9E}">
      <formula1>"16"</formula1>
    </dataValidation>
    <dataValidation type="list" allowBlank="1" showInputMessage="1" showErrorMessage="1" sqref="N23 N15" xr:uid="{C6C57DCF-1FE4-45AB-9000-20C0A920959E}">
      <formula1>"15"</formula1>
    </dataValidation>
    <dataValidation type="list" allowBlank="1" showInputMessage="1" showErrorMessage="1" sqref="M29 M21" xr:uid="{0E1176A5-AC7A-45FB-8F62-CDCC717AACFF}">
      <formula1>"14"</formula1>
    </dataValidation>
    <dataValidation type="list" allowBlank="1" showInputMessage="1" showErrorMessage="1" sqref="M28 M20" xr:uid="{84074401-1981-4F13-9264-352530AAD816}">
      <formula1>"13"</formula1>
    </dataValidation>
    <dataValidation type="list" allowBlank="1" showInputMessage="1" showErrorMessage="1" sqref="M27 M19" xr:uid="{07E02CE0-81B5-4833-9288-C08218D653F6}">
      <formula1>"12"</formula1>
    </dataValidation>
    <dataValidation type="list" allowBlank="1" showInputMessage="1" showErrorMessage="1" sqref="M26 M18" xr:uid="{B9AF9764-3856-47EC-8C1B-5249B18885D3}">
      <formula1>"11"</formula1>
    </dataValidation>
    <dataValidation type="list" allowBlank="1" showInputMessage="1" showErrorMessage="1" sqref="M25 M17" xr:uid="{2CE3F3E9-FD4B-455B-8737-E51A6554A67A}">
      <formula1>"10"</formula1>
    </dataValidation>
    <dataValidation type="list" allowBlank="1" showInputMessage="1" showErrorMessage="1" sqref="M24 M16" xr:uid="{82950A54-97E9-44DD-AE62-84D1330FDCD2}">
      <formula1>"9"</formula1>
    </dataValidation>
    <dataValidation type="list" allowBlank="1" showInputMessage="1" showErrorMessage="1" sqref="M23 M15" xr:uid="{58422577-FA22-4DB6-812D-B25F1253025F}">
      <formula1>"8"</formula1>
    </dataValidation>
    <dataValidation type="list" allowBlank="1" showInputMessage="1" showErrorMessage="1" sqref="L29 L21" xr:uid="{A076F271-2AD9-4BE6-B021-BC0F0A6929B4}">
      <formula1>"7"</formula1>
    </dataValidation>
    <dataValidation type="list" allowBlank="1" showInputMessage="1" showErrorMessage="1" sqref="L28 L20" xr:uid="{777EC63A-F11E-4480-B2DE-103B4823DBDF}">
      <formula1>"6"</formula1>
    </dataValidation>
    <dataValidation type="list" allowBlank="1" showInputMessage="1" showErrorMessage="1" sqref="L27 L19" xr:uid="{7E378952-D2D1-419D-A2EC-0625E5937B55}">
      <formula1>"5"</formula1>
    </dataValidation>
    <dataValidation type="list" allowBlank="1" showInputMessage="1" showErrorMessage="1" sqref="L26 L18" xr:uid="{B18A1F96-BE85-494C-B621-C5F7839A8A14}">
      <formula1>"4"</formula1>
    </dataValidation>
    <dataValidation type="list" allowBlank="1" showInputMessage="1" showErrorMessage="1" sqref="L25 L17" xr:uid="{43C54D74-59B7-4EDC-9B12-FB399FBAD615}">
      <formula1>"3"</formula1>
    </dataValidation>
    <dataValidation type="list" allowBlank="1" showInputMessage="1" showErrorMessage="1" sqref="L23 L15" xr:uid="{702401E8-5B81-4372-880B-60E5E20CDAA3}">
      <formula1>"1"</formula1>
    </dataValidation>
    <dataValidation allowBlank="1" showInputMessage="1" showErrorMessage="1" promptTitle="C13～C19は金額が「０」の場合でも「０」を入力してください。" prompt="控除額計算に反映されません。" sqref="D12:F12" xr:uid="{3F25FDBC-8F9E-4D18-8292-8C74F6CCB6CE}"/>
  </dataValidations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323F3-1094-4D4A-9BEC-6C312EEF9850}">
  <dimension ref="A1:FJ196"/>
  <sheetViews>
    <sheetView zoomScale="115" zoomScaleNormal="115" zoomScaleSheetLayoutView="100" workbookViewId="0">
      <selection activeCell="L7" sqref="B7:FJ198"/>
    </sheetView>
  </sheetViews>
  <sheetFormatPr defaultColWidth="1" defaultRowHeight="6.2" customHeight="1"/>
  <cols>
    <col min="1" max="133" width="1" style="1"/>
    <col min="134" max="137" width="1" style="1" customWidth="1"/>
    <col min="138" max="16384" width="1" style="1"/>
  </cols>
  <sheetData>
    <row r="1" spans="1:132" ht="6.2" customHeight="1">
      <c r="AP1" s="80"/>
      <c r="AQ1" s="80"/>
      <c r="AR1" s="80"/>
      <c r="CH1" s="80"/>
      <c r="CI1" s="80"/>
      <c r="CJ1" s="80"/>
    </row>
    <row r="2" spans="1:132" ht="6.2" customHeight="1">
      <c r="A2" s="361" t="s">
        <v>41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AP2" s="80"/>
      <c r="AQ2" s="80"/>
      <c r="AR2" s="80"/>
      <c r="CH2" s="80"/>
      <c r="CI2" s="80"/>
      <c r="CJ2" s="80"/>
    </row>
    <row r="3" spans="1:132" ht="6.2" customHeight="1">
      <c r="A3" s="361"/>
      <c r="B3" s="361"/>
      <c r="C3" s="361"/>
      <c r="D3" s="361"/>
      <c r="E3" s="361"/>
      <c r="F3" s="361"/>
      <c r="G3" s="361"/>
      <c r="H3" s="361"/>
      <c r="I3" s="361"/>
      <c r="J3" s="361"/>
      <c r="K3" s="361"/>
      <c r="AP3" s="80"/>
      <c r="AQ3" s="80"/>
      <c r="AR3" s="80"/>
      <c r="CH3" s="80"/>
      <c r="CI3" s="80"/>
      <c r="CJ3" s="80"/>
    </row>
    <row r="4" spans="1:132" ht="6.2" customHeight="1">
      <c r="A4" s="361"/>
      <c r="B4" s="361"/>
      <c r="C4" s="361"/>
      <c r="D4" s="361"/>
      <c r="E4" s="361"/>
      <c r="F4" s="361"/>
      <c r="G4" s="361"/>
      <c r="H4" s="361"/>
      <c r="I4" s="361"/>
      <c r="J4" s="361"/>
      <c r="K4" s="361"/>
    </row>
    <row r="5" spans="1:132" ht="6.2" customHeight="1">
      <c r="M5" s="79"/>
      <c r="N5" s="2"/>
      <c r="AA5" s="3"/>
      <c r="AB5" s="3"/>
      <c r="AC5" s="3"/>
      <c r="AD5" s="3"/>
    </row>
    <row r="6" spans="1:132" ht="6.2" customHeight="1" thickBot="1"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AA6" s="3"/>
      <c r="AB6" s="3"/>
      <c r="AC6" s="3"/>
      <c r="AD6" s="3"/>
    </row>
    <row r="7" spans="1:132" ht="6.2" customHeight="1"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AA7" s="3"/>
      <c r="AB7" s="3"/>
      <c r="AC7" s="3"/>
      <c r="AD7" s="3"/>
      <c r="CM7" s="362" t="s">
        <v>42</v>
      </c>
      <c r="CN7" s="363"/>
      <c r="CO7" s="363"/>
      <c r="CP7" s="364"/>
      <c r="CQ7" s="371" t="s">
        <v>43</v>
      </c>
      <c r="CR7" s="372"/>
      <c r="CS7" s="372"/>
      <c r="CT7" s="377"/>
      <c r="CU7" s="377"/>
      <c r="CV7" s="377"/>
      <c r="CW7" s="377"/>
      <c r="CX7" s="377"/>
      <c r="CY7" s="377"/>
      <c r="CZ7" s="377"/>
      <c r="DA7" s="377"/>
      <c r="DB7" s="377"/>
      <c r="DC7" s="377"/>
      <c r="DD7" s="377"/>
      <c r="DE7" s="377"/>
      <c r="DF7" s="377"/>
      <c r="DG7" s="377"/>
      <c r="DH7" s="377"/>
      <c r="DI7" s="377"/>
      <c r="DJ7" s="377"/>
      <c r="DK7" s="377"/>
      <c r="DL7" s="377"/>
      <c r="DM7" s="377"/>
      <c r="DN7" s="377"/>
      <c r="DO7" s="377"/>
      <c r="DP7" s="377"/>
      <c r="DQ7" s="377"/>
      <c r="DR7" s="377"/>
      <c r="DS7" s="380" t="s">
        <v>44</v>
      </c>
      <c r="DT7" s="353"/>
      <c r="DU7" s="354"/>
      <c r="DV7" s="4"/>
      <c r="DW7" s="5"/>
      <c r="DX7" s="5"/>
      <c r="DY7" s="5"/>
      <c r="DZ7" s="5"/>
      <c r="EA7" s="5"/>
      <c r="EB7" s="6"/>
    </row>
    <row r="8" spans="1:132" ht="6.2" customHeight="1">
      <c r="M8" s="79"/>
      <c r="N8" s="79"/>
      <c r="AA8" s="3"/>
      <c r="AB8" s="3"/>
      <c r="AC8" s="3"/>
      <c r="AD8" s="3"/>
      <c r="CM8" s="365"/>
      <c r="CN8" s="366"/>
      <c r="CO8" s="366"/>
      <c r="CP8" s="367"/>
      <c r="CQ8" s="373"/>
      <c r="CR8" s="374"/>
      <c r="CS8" s="374"/>
      <c r="CT8" s="378"/>
      <c r="CU8" s="378"/>
      <c r="CV8" s="378"/>
      <c r="CW8" s="378"/>
      <c r="CX8" s="378"/>
      <c r="CY8" s="378"/>
      <c r="CZ8" s="378"/>
      <c r="DA8" s="378"/>
      <c r="DB8" s="378"/>
      <c r="DC8" s="378"/>
      <c r="DD8" s="378"/>
      <c r="DE8" s="378"/>
      <c r="DF8" s="378"/>
      <c r="DG8" s="378"/>
      <c r="DH8" s="378"/>
      <c r="DI8" s="378"/>
      <c r="DJ8" s="378"/>
      <c r="DK8" s="378"/>
      <c r="DL8" s="378"/>
      <c r="DM8" s="378"/>
      <c r="DN8" s="378"/>
      <c r="DO8" s="378"/>
      <c r="DP8" s="378"/>
      <c r="DQ8" s="378"/>
      <c r="DR8" s="378"/>
      <c r="DS8" s="356"/>
      <c r="DT8" s="356"/>
      <c r="DU8" s="357"/>
      <c r="DV8" s="383" t="s">
        <v>45</v>
      </c>
      <c r="DW8" s="384"/>
      <c r="DX8" s="384"/>
      <c r="DY8" s="384"/>
      <c r="DZ8" s="384"/>
      <c r="EA8" s="384"/>
      <c r="EB8" s="385"/>
    </row>
    <row r="9" spans="1:132" ht="6.2" customHeight="1">
      <c r="CM9" s="365"/>
      <c r="CN9" s="366"/>
      <c r="CO9" s="366"/>
      <c r="CP9" s="367"/>
      <c r="CQ9" s="373"/>
      <c r="CR9" s="374"/>
      <c r="CS9" s="374"/>
      <c r="CT9" s="378"/>
      <c r="CU9" s="378"/>
      <c r="CV9" s="378"/>
      <c r="CW9" s="378"/>
      <c r="CX9" s="378"/>
      <c r="CY9" s="378"/>
      <c r="CZ9" s="378"/>
      <c r="DA9" s="378"/>
      <c r="DB9" s="378"/>
      <c r="DC9" s="378"/>
      <c r="DD9" s="378"/>
      <c r="DE9" s="378"/>
      <c r="DF9" s="378"/>
      <c r="DG9" s="378"/>
      <c r="DH9" s="378"/>
      <c r="DI9" s="378"/>
      <c r="DJ9" s="378"/>
      <c r="DK9" s="378"/>
      <c r="DL9" s="378"/>
      <c r="DM9" s="378"/>
      <c r="DN9" s="378"/>
      <c r="DO9" s="378"/>
      <c r="DP9" s="378"/>
      <c r="DQ9" s="378"/>
      <c r="DR9" s="378"/>
      <c r="DS9" s="356"/>
      <c r="DT9" s="356"/>
      <c r="DU9" s="357"/>
      <c r="DV9" s="383"/>
      <c r="DW9" s="384"/>
      <c r="DX9" s="384"/>
      <c r="DY9" s="384"/>
      <c r="DZ9" s="384"/>
      <c r="EA9" s="384"/>
      <c r="EB9" s="385"/>
    </row>
    <row r="10" spans="1:132" ht="6.2" customHeight="1">
      <c r="A10" s="9"/>
      <c r="B10" s="9"/>
      <c r="C10" s="9"/>
      <c r="D10" s="9"/>
      <c r="E10" s="9"/>
      <c r="F10" s="9"/>
      <c r="G10" s="9"/>
      <c r="H10" s="9"/>
      <c r="I10" s="9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CM10" s="365"/>
      <c r="CN10" s="366"/>
      <c r="CO10" s="366"/>
      <c r="CP10" s="367"/>
      <c r="CQ10" s="373"/>
      <c r="CR10" s="374"/>
      <c r="CS10" s="374"/>
      <c r="CT10" s="378"/>
      <c r="CU10" s="378"/>
      <c r="CV10" s="378"/>
      <c r="CW10" s="378"/>
      <c r="CX10" s="378"/>
      <c r="CY10" s="378"/>
      <c r="CZ10" s="378"/>
      <c r="DA10" s="378"/>
      <c r="DB10" s="378"/>
      <c r="DC10" s="378"/>
      <c r="DD10" s="378"/>
      <c r="DE10" s="378"/>
      <c r="DF10" s="378"/>
      <c r="DG10" s="378"/>
      <c r="DH10" s="378"/>
      <c r="DI10" s="378"/>
      <c r="DJ10" s="378"/>
      <c r="DK10" s="378"/>
      <c r="DL10" s="378"/>
      <c r="DM10" s="378"/>
      <c r="DN10" s="378"/>
      <c r="DO10" s="378"/>
      <c r="DP10" s="378"/>
      <c r="DQ10" s="378"/>
      <c r="DR10" s="378"/>
      <c r="DS10" s="356"/>
      <c r="DT10" s="356"/>
      <c r="DU10" s="357"/>
      <c r="DV10" s="383"/>
      <c r="DW10" s="384"/>
      <c r="DX10" s="384"/>
      <c r="DY10" s="384"/>
      <c r="DZ10" s="384"/>
      <c r="EA10" s="384"/>
      <c r="EB10" s="385"/>
    </row>
    <row r="11" spans="1:132" ht="6.2" customHeight="1">
      <c r="A11" s="9"/>
      <c r="B11" s="9"/>
      <c r="C11" s="9"/>
      <c r="D11" s="9"/>
      <c r="E11" s="9"/>
      <c r="F11" s="9"/>
      <c r="G11" s="9"/>
      <c r="H11" s="9"/>
      <c r="I11" s="9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AJ11" s="386" t="s">
        <v>46</v>
      </c>
      <c r="AK11" s="387"/>
      <c r="AL11" s="387"/>
      <c r="AM11" s="387"/>
      <c r="AN11" s="387"/>
      <c r="AO11" s="387"/>
      <c r="AP11" s="387"/>
      <c r="AQ11" s="387"/>
      <c r="AR11" s="387"/>
      <c r="AS11" s="387"/>
      <c r="AT11" s="387"/>
      <c r="AU11" s="387"/>
      <c r="AV11" s="387"/>
      <c r="AW11" s="387"/>
      <c r="AX11" s="387"/>
      <c r="AY11" s="387"/>
      <c r="AZ11" s="387"/>
      <c r="BA11" s="387"/>
      <c r="BB11" s="387"/>
      <c r="BC11" s="387"/>
      <c r="BD11" s="387"/>
      <c r="BE11" s="387"/>
      <c r="BF11" s="387"/>
      <c r="BG11" s="387"/>
      <c r="BH11" s="387"/>
      <c r="BI11" s="387"/>
      <c r="BJ11" s="387"/>
      <c r="BK11" s="387"/>
      <c r="BL11" s="387"/>
      <c r="BM11" s="387"/>
      <c r="BN11" s="387"/>
      <c r="BO11" s="387"/>
      <c r="BP11" s="387"/>
      <c r="BQ11" s="387"/>
      <c r="BR11" s="387"/>
      <c r="BS11" s="387"/>
      <c r="BT11" s="387"/>
      <c r="BU11" s="387"/>
      <c r="BV11" s="387"/>
      <c r="BW11" s="387"/>
      <c r="BX11" s="387"/>
      <c r="BY11" s="387"/>
      <c r="BZ11" s="387"/>
      <c r="CA11" s="387"/>
      <c r="CB11" s="387"/>
      <c r="CC11" s="387"/>
      <c r="CD11" s="387"/>
      <c r="CE11" s="387"/>
      <c r="CF11" s="387"/>
      <c r="CM11" s="365"/>
      <c r="CN11" s="366"/>
      <c r="CO11" s="366"/>
      <c r="CP11" s="367"/>
      <c r="CQ11" s="373"/>
      <c r="CR11" s="374"/>
      <c r="CS11" s="374"/>
      <c r="CT11" s="378"/>
      <c r="CU11" s="378"/>
      <c r="CV11" s="378"/>
      <c r="CW11" s="378"/>
      <c r="CX11" s="378"/>
      <c r="CY11" s="378"/>
      <c r="CZ11" s="378"/>
      <c r="DA11" s="378"/>
      <c r="DB11" s="378"/>
      <c r="DC11" s="378"/>
      <c r="DD11" s="378"/>
      <c r="DE11" s="378"/>
      <c r="DF11" s="378"/>
      <c r="DG11" s="378"/>
      <c r="DH11" s="378"/>
      <c r="DI11" s="378"/>
      <c r="DJ11" s="378"/>
      <c r="DK11" s="378"/>
      <c r="DL11" s="378"/>
      <c r="DM11" s="378"/>
      <c r="DN11" s="378"/>
      <c r="DO11" s="378"/>
      <c r="DP11" s="378"/>
      <c r="DQ11" s="378"/>
      <c r="DR11" s="378"/>
      <c r="DS11" s="356"/>
      <c r="DT11" s="356"/>
      <c r="DU11" s="357"/>
      <c r="EB11" s="11"/>
    </row>
    <row r="12" spans="1:132" ht="6.2" customHeight="1">
      <c r="AJ12" s="387"/>
      <c r="AK12" s="387"/>
      <c r="AL12" s="387"/>
      <c r="AM12" s="387"/>
      <c r="AN12" s="387"/>
      <c r="AO12" s="387"/>
      <c r="AP12" s="387"/>
      <c r="AQ12" s="387"/>
      <c r="AR12" s="387"/>
      <c r="AS12" s="387"/>
      <c r="AT12" s="387"/>
      <c r="AU12" s="387"/>
      <c r="AV12" s="387"/>
      <c r="AW12" s="387"/>
      <c r="AX12" s="387"/>
      <c r="AY12" s="387"/>
      <c r="AZ12" s="387"/>
      <c r="BA12" s="387"/>
      <c r="BB12" s="387"/>
      <c r="BC12" s="387"/>
      <c r="BD12" s="387"/>
      <c r="BE12" s="387"/>
      <c r="BF12" s="387"/>
      <c r="BG12" s="387"/>
      <c r="BH12" s="387"/>
      <c r="BI12" s="387"/>
      <c r="BJ12" s="387"/>
      <c r="BK12" s="387"/>
      <c r="BL12" s="387"/>
      <c r="BM12" s="387"/>
      <c r="BN12" s="387"/>
      <c r="BO12" s="387"/>
      <c r="BP12" s="387"/>
      <c r="BQ12" s="387"/>
      <c r="BR12" s="387"/>
      <c r="BS12" s="387"/>
      <c r="BT12" s="387"/>
      <c r="BU12" s="387"/>
      <c r="BV12" s="387"/>
      <c r="BW12" s="387"/>
      <c r="BX12" s="387"/>
      <c r="BY12" s="387"/>
      <c r="BZ12" s="387"/>
      <c r="CA12" s="387"/>
      <c r="CB12" s="387"/>
      <c r="CC12" s="387"/>
      <c r="CD12" s="387"/>
      <c r="CE12" s="387"/>
      <c r="CF12" s="387"/>
      <c r="CM12" s="365"/>
      <c r="CN12" s="366"/>
      <c r="CO12" s="366"/>
      <c r="CP12" s="367"/>
      <c r="CQ12" s="373"/>
      <c r="CR12" s="374"/>
      <c r="CS12" s="374"/>
      <c r="CT12" s="378"/>
      <c r="CU12" s="378"/>
      <c r="CV12" s="378"/>
      <c r="CW12" s="378"/>
      <c r="CX12" s="378"/>
      <c r="CY12" s="378"/>
      <c r="CZ12" s="378"/>
      <c r="DA12" s="378"/>
      <c r="DB12" s="378"/>
      <c r="DC12" s="378"/>
      <c r="DD12" s="378"/>
      <c r="DE12" s="378"/>
      <c r="DF12" s="378"/>
      <c r="DG12" s="378"/>
      <c r="DH12" s="378"/>
      <c r="DI12" s="378"/>
      <c r="DJ12" s="378"/>
      <c r="DK12" s="378"/>
      <c r="DL12" s="378"/>
      <c r="DM12" s="378"/>
      <c r="DN12" s="378"/>
      <c r="DO12" s="378"/>
      <c r="DP12" s="378"/>
      <c r="DQ12" s="378"/>
      <c r="DR12" s="378"/>
      <c r="DS12" s="356"/>
      <c r="DT12" s="356"/>
      <c r="DU12" s="357"/>
      <c r="DV12" s="383" t="s">
        <v>47</v>
      </c>
      <c r="DW12" s="384"/>
      <c r="DX12" s="384"/>
      <c r="DY12" s="384"/>
      <c r="DZ12" s="384"/>
      <c r="EA12" s="384"/>
      <c r="EB12" s="385"/>
    </row>
    <row r="13" spans="1:132" ht="6.2" customHeight="1">
      <c r="AJ13" s="387"/>
      <c r="AK13" s="387"/>
      <c r="AL13" s="387"/>
      <c r="AM13" s="387"/>
      <c r="AN13" s="387"/>
      <c r="AO13" s="387"/>
      <c r="AP13" s="387"/>
      <c r="AQ13" s="387"/>
      <c r="AR13" s="387"/>
      <c r="AS13" s="387"/>
      <c r="AT13" s="387"/>
      <c r="AU13" s="387"/>
      <c r="AV13" s="387"/>
      <c r="AW13" s="387"/>
      <c r="AX13" s="387"/>
      <c r="AY13" s="387"/>
      <c r="AZ13" s="387"/>
      <c r="BA13" s="387"/>
      <c r="BB13" s="387"/>
      <c r="BC13" s="387"/>
      <c r="BD13" s="387"/>
      <c r="BE13" s="387"/>
      <c r="BF13" s="387"/>
      <c r="BG13" s="387"/>
      <c r="BH13" s="387"/>
      <c r="BI13" s="387"/>
      <c r="BJ13" s="387"/>
      <c r="BK13" s="387"/>
      <c r="BL13" s="387"/>
      <c r="BM13" s="387"/>
      <c r="BN13" s="387"/>
      <c r="BO13" s="387"/>
      <c r="BP13" s="387"/>
      <c r="BQ13" s="387"/>
      <c r="BR13" s="387"/>
      <c r="BS13" s="387"/>
      <c r="BT13" s="387"/>
      <c r="BU13" s="387"/>
      <c r="BV13" s="387"/>
      <c r="BW13" s="387"/>
      <c r="BX13" s="387"/>
      <c r="BY13" s="387"/>
      <c r="BZ13" s="387"/>
      <c r="CA13" s="387"/>
      <c r="CB13" s="387"/>
      <c r="CC13" s="387"/>
      <c r="CD13" s="387"/>
      <c r="CE13" s="387"/>
      <c r="CF13" s="387"/>
      <c r="CM13" s="365"/>
      <c r="CN13" s="366"/>
      <c r="CO13" s="366"/>
      <c r="CP13" s="367"/>
      <c r="CQ13" s="373"/>
      <c r="CR13" s="374"/>
      <c r="CS13" s="374"/>
      <c r="CT13" s="378"/>
      <c r="CU13" s="378"/>
      <c r="CV13" s="378"/>
      <c r="CW13" s="378"/>
      <c r="CX13" s="378"/>
      <c r="CY13" s="378"/>
      <c r="CZ13" s="378"/>
      <c r="DA13" s="378"/>
      <c r="DB13" s="378"/>
      <c r="DC13" s="378"/>
      <c r="DD13" s="378"/>
      <c r="DE13" s="378"/>
      <c r="DF13" s="378"/>
      <c r="DG13" s="378"/>
      <c r="DH13" s="378"/>
      <c r="DI13" s="378"/>
      <c r="DJ13" s="378"/>
      <c r="DK13" s="378"/>
      <c r="DL13" s="378"/>
      <c r="DM13" s="378"/>
      <c r="DN13" s="378"/>
      <c r="DO13" s="378"/>
      <c r="DP13" s="378"/>
      <c r="DQ13" s="378"/>
      <c r="DR13" s="378"/>
      <c r="DS13" s="356"/>
      <c r="DT13" s="356"/>
      <c r="DU13" s="357"/>
      <c r="DV13" s="383"/>
      <c r="DW13" s="384"/>
      <c r="DX13" s="384"/>
      <c r="DY13" s="384"/>
      <c r="DZ13" s="384"/>
      <c r="EA13" s="384"/>
      <c r="EB13" s="385"/>
    </row>
    <row r="14" spans="1:132" s="10" customFormat="1" ht="6.2" customHeight="1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387"/>
      <c r="AK14" s="387"/>
      <c r="AL14" s="387"/>
      <c r="AM14" s="387"/>
      <c r="AN14" s="387"/>
      <c r="AO14" s="387"/>
      <c r="AP14" s="387"/>
      <c r="AQ14" s="387"/>
      <c r="AR14" s="387"/>
      <c r="AS14" s="387"/>
      <c r="AT14" s="387"/>
      <c r="AU14" s="387"/>
      <c r="AV14" s="387"/>
      <c r="AW14" s="387"/>
      <c r="AX14" s="387"/>
      <c r="AY14" s="387"/>
      <c r="AZ14" s="387"/>
      <c r="BA14" s="387"/>
      <c r="BB14" s="387"/>
      <c r="BC14" s="387"/>
      <c r="BD14" s="387"/>
      <c r="BE14" s="387"/>
      <c r="BF14" s="387"/>
      <c r="BG14" s="387"/>
      <c r="BH14" s="387"/>
      <c r="BI14" s="387"/>
      <c r="BJ14" s="387"/>
      <c r="BK14" s="387"/>
      <c r="BL14" s="387"/>
      <c r="BM14" s="387"/>
      <c r="BN14" s="387"/>
      <c r="BO14" s="387"/>
      <c r="BP14" s="387"/>
      <c r="BQ14" s="387"/>
      <c r="BR14" s="387"/>
      <c r="BS14" s="387"/>
      <c r="BT14" s="387"/>
      <c r="BU14" s="387"/>
      <c r="BV14" s="387"/>
      <c r="BW14" s="387"/>
      <c r="BX14" s="387"/>
      <c r="BY14" s="387"/>
      <c r="BZ14" s="387"/>
      <c r="CA14" s="387"/>
      <c r="CB14" s="387"/>
      <c r="CC14" s="387"/>
      <c r="CD14" s="387"/>
      <c r="CE14" s="387"/>
      <c r="CF14" s="387"/>
      <c r="CG14" s="3"/>
      <c r="CH14" s="3"/>
      <c r="CI14" s="3"/>
      <c r="CJ14" s="3"/>
      <c r="CK14" s="3"/>
      <c r="CL14" s="8"/>
      <c r="CM14" s="365"/>
      <c r="CN14" s="366"/>
      <c r="CO14" s="366"/>
      <c r="CP14" s="367"/>
      <c r="CQ14" s="373"/>
      <c r="CR14" s="374"/>
      <c r="CS14" s="374"/>
      <c r="CT14" s="378"/>
      <c r="CU14" s="378"/>
      <c r="CV14" s="378"/>
      <c r="CW14" s="378"/>
      <c r="CX14" s="378"/>
      <c r="CY14" s="378"/>
      <c r="CZ14" s="378"/>
      <c r="DA14" s="378"/>
      <c r="DB14" s="378"/>
      <c r="DC14" s="378"/>
      <c r="DD14" s="378"/>
      <c r="DE14" s="378"/>
      <c r="DF14" s="378"/>
      <c r="DG14" s="378"/>
      <c r="DH14" s="378"/>
      <c r="DI14" s="378"/>
      <c r="DJ14" s="378"/>
      <c r="DK14" s="378"/>
      <c r="DL14" s="378"/>
      <c r="DM14" s="378"/>
      <c r="DN14" s="378"/>
      <c r="DO14" s="378"/>
      <c r="DP14" s="378"/>
      <c r="DQ14" s="378"/>
      <c r="DR14" s="378"/>
      <c r="DS14" s="356"/>
      <c r="DT14" s="356"/>
      <c r="DU14" s="357"/>
      <c r="DV14" s="383"/>
      <c r="DW14" s="384"/>
      <c r="DX14" s="384"/>
      <c r="DY14" s="384"/>
      <c r="DZ14" s="384"/>
      <c r="EA14" s="384"/>
      <c r="EB14" s="385"/>
    </row>
    <row r="15" spans="1:132" s="10" customFormat="1" ht="6.2" customHeight="1" thickBot="1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2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7"/>
      <c r="AI15" s="287"/>
      <c r="AJ15" s="287"/>
      <c r="AK15" s="287"/>
      <c r="AL15" s="287"/>
      <c r="AM15" s="287"/>
      <c r="AN15" s="287"/>
      <c r="AO15" s="287"/>
      <c r="AP15" s="287"/>
      <c r="AQ15" s="287"/>
      <c r="AR15" s="287"/>
      <c r="AS15" s="12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2"/>
      <c r="BF15" s="287"/>
      <c r="BG15" s="287"/>
      <c r="BH15" s="287"/>
      <c r="BI15" s="287"/>
      <c r="BJ15" s="287"/>
      <c r="BK15" s="287"/>
      <c r="BL15" s="287"/>
      <c r="BM15" s="287"/>
      <c r="BN15" s="287"/>
      <c r="BO15" s="287"/>
      <c r="BP15" s="287"/>
      <c r="BQ15" s="287"/>
      <c r="BR15" s="287"/>
      <c r="BS15" s="287"/>
      <c r="BT15" s="287"/>
      <c r="BU15" s="287"/>
      <c r="BV15" s="287"/>
      <c r="BW15" s="287"/>
      <c r="BX15" s="287"/>
      <c r="BY15" s="287"/>
      <c r="BZ15" s="287"/>
      <c r="CA15" s="287"/>
      <c r="CB15" s="287"/>
      <c r="CC15" s="287"/>
      <c r="CD15" s="287"/>
      <c r="CE15" s="287"/>
      <c r="CF15" s="287"/>
      <c r="CG15" s="12"/>
      <c r="CH15" s="13"/>
      <c r="CI15" s="13"/>
      <c r="CJ15" s="13"/>
      <c r="CK15" s="13"/>
      <c r="CL15" s="14"/>
      <c r="CM15" s="368"/>
      <c r="CN15" s="369"/>
      <c r="CO15" s="369"/>
      <c r="CP15" s="370"/>
      <c r="CQ15" s="375"/>
      <c r="CR15" s="376"/>
      <c r="CS15" s="376"/>
      <c r="CT15" s="379"/>
      <c r="CU15" s="379"/>
      <c r="CV15" s="379"/>
      <c r="CW15" s="379"/>
      <c r="CX15" s="379"/>
      <c r="CY15" s="379"/>
      <c r="CZ15" s="379"/>
      <c r="DA15" s="379"/>
      <c r="DB15" s="379"/>
      <c r="DC15" s="379"/>
      <c r="DD15" s="379"/>
      <c r="DE15" s="379"/>
      <c r="DF15" s="379"/>
      <c r="DG15" s="379"/>
      <c r="DH15" s="379"/>
      <c r="DI15" s="379"/>
      <c r="DJ15" s="379"/>
      <c r="DK15" s="379"/>
      <c r="DL15" s="379"/>
      <c r="DM15" s="379"/>
      <c r="DN15" s="379"/>
      <c r="DO15" s="379"/>
      <c r="DP15" s="379"/>
      <c r="DQ15" s="379"/>
      <c r="DR15" s="379"/>
      <c r="DS15" s="381"/>
      <c r="DT15" s="381"/>
      <c r="DU15" s="382"/>
      <c r="DV15" s="15"/>
      <c r="DW15" s="16"/>
      <c r="DX15" s="16"/>
      <c r="DY15" s="16"/>
      <c r="DZ15" s="16"/>
      <c r="EA15" s="16"/>
      <c r="EB15" s="17"/>
    </row>
    <row r="16" spans="1:132" s="10" customFormat="1" ht="6.2" customHeight="1">
      <c r="A16" s="18"/>
      <c r="B16" s="431" t="s">
        <v>211</v>
      </c>
      <c r="C16" s="432"/>
      <c r="D16" s="432"/>
      <c r="E16" s="432"/>
      <c r="F16" s="432"/>
      <c r="G16" s="432"/>
      <c r="H16" s="432"/>
      <c r="I16" s="432"/>
      <c r="J16" s="432"/>
      <c r="K16" s="432"/>
      <c r="L16" s="432"/>
      <c r="M16" s="432"/>
      <c r="N16" s="432"/>
      <c r="O16" s="432"/>
      <c r="P16" s="19"/>
      <c r="Q16" s="352" t="str">
        <f>IF(入力表!D3="","","0820"&amp;"-"&amp;入力表!D3)</f>
        <v>0820-1234567800</v>
      </c>
      <c r="R16" s="353"/>
      <c r="S16" s="353"/>
      <c r="T16" s="353"/>
      <c r="U16" s="353"/>
      <c r="V16" s="353"/>
      <c r="W16" s="353"/>
      <c r="X16" s="353"/>
      <c r="Y16" s="353"/>
      <c r="Z16" s="353"/>
      <c r="AA16" s="353"/>
      <c r="AB16" s="353"/>
      <c r="AC16" s="353"/>
      <c r="AD16" s="353"/>
      <c r="AE16" s="353"/>
      <c r="AF16" s="353"/>
      <c r="AG16" s="353"/>
      <c r="AH16" s="353"/>
      <c r="AI16" s="353"/>
      <c r="AJ16" s="353"/>
      <c r="AK16" s="353"/>
      <c r="AL16" s="353"/>
      <c r="AM16" s="353"/>
      <c r="AN16" s="353"/>
      <c r="AO16" s="353"/>
      <c r="AP16" s="353"/>
      <c r="AQ16" s="353"/>
      <c r="AR16" s="353"/>
      <c r="AS16" s="353"/>
      <c r="AT16" s="353"/>
      <c r="AU16" s="353"/>
      <c r="AV16" s="353"/>
      <c r="AW16" s="353"/>
      <c r="AX16" s="433"/>
      <c r="AY16" s="20"/>
      <c r="AZ16" s="290"/>
      <c r="BA16" s="290"/>
      <c r="BB16" s="290"/>
      <c r="BC16" s="290"/>
      <c r="BD16" s="290"/>
      <c r="BE16" s="21"/>
      <c r="BF16" s="22"/>
      <c r="BG16" s="22"/>
      <c r="BH16" s="22"/>
      <c r="BI16" s="23"/>
      <c r="BJ16" s="352" t="str">
        <f>IF(入力表!D4="","",入力表!D4)</f>
        <v>農林　太郎</v>
      </c>
      <c r="BK16" s="353"/>
      <c r="BL16" s="353"/>
      <c r="BM16" s="353"/>
      <c r="BN16" s="353"/>
      <c r="BO16" s="353"/>
      <c r="BP16" s="353"/>
      <c r="BQ16" s="353"/>
      <c r="BR16" s="353"/>
      <c r="BS16" s="353"/>
      <c r="BT16" s="353"/>
      <c r="BU16" s="353"/>
      <c r="BV16" s="353"/>
      <c r="BW16" s="353"/>
      <c r="BX16" s="353"/>
      <c r="BY16" s="353"/>
      <c r="BZ16" s="353"/>
      <c r="CA16" s="353"/>
      <c r="CB16" s="353"/>
      <c r="CC16" s="353"/>
      <c r="CD16" s="353"/>
      <c r="CE16" s="353"/>
      <c r="CF16" s="353"/>
      <c r="CG16" s="353"/>
      <c r="CH16" s="353"/>
      <c r="CI16" s="353"/>
      <c r="CJ16" s="353"/>
      <c r="CK16" s="353"/>
      <c r="CL16" s="433"/>
      <c r="CM16" s="24"/>
      <c r="CN16" s="353" t="s">
        <v>48</v>
      </c>
      <c r="CO16" s="434"/>
      <c r="CP16" s="434"/>
      <c r="CQ16" s="434"/>
      <c r="CR16" s="434"/>
      <c r="CS16" s="434"/>
      <c r="CT16" s="434"/>
      <c r="CU16" s="434"/>
      <c r="CV16" s="434"/>
      <c r="CW16" s="434"/>
      <c r="CX16" s="434"/>
      <c r="CY16" s="25"/>
      <c r="CZ16" s="352" t="str">
        <f>IF(入力表!D2="","",入力表!D2)</f>
        <v>○○局△△課</v>
      </c>
      <c r="DA16" s="353"/>
      <c r="DB16" s="353"/>
      <c r="DC16" s="353"/>
      <c r="DD16" s="353"/>
      <c r="DE16" s="353"/>
      <c r="DF16" s="353"/>
      <c r="DG16" s="353"/>
      <c r="DH16" s="353"/>
      <c r="DI16" s="353"/>
      <c r="DJ16" s="353"/>
      <c r="DK16" s="353"/>
      <c r="DL16" s="353"/>
      <c r="DM16" s="353"/>
      <c r="DN16" s="353"/>
      <c r="DO16" s="353"/>
      <c r="DP16" s="353"/>
      <c r="DQ16" s="353"/>
      <c r="DR16" s="353"/>
      <c r="DS16" s="353"/>
      <c r="DT16" s="353"/>
      <c r="DU16" s="354"/>
      <c r="DV16" s="26"/>
      <c r="DW16" s="27"/>
      <c r="DX16" s="27"/>
      <c r="DY16" s="27"/>
      <c r="DZ16" s="27"/>
      <c r="EA16" s="27"/>
      <c r="EB16" s="28"/>
    </row>
    <row r="17" spans="1:132" s="10" customFormat="1" ht="6.2" customHeight="1">
      <c r="A17" s="7"/>
      <c r="B17" s="387"/>
      <c r="C17" s="387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25"/>
      <c r="Q17" s="355"/>
      <c r="R17" s="356"/>
      <c r="S17" s="356"/>
      <c r="T17" s="356"/>
      <c r="U17" s="356"/>
      <c r="V17" s="356"/>
      <c r="W17" s="356"/>
      <c r="X17" s="356"/>
      <c r="Y17" s="356"/>
      <c r="Z17" s="356"/>
      <c r="AA17" s="356"/>
      <c r="AB17" s="356"/>
      <c r="AC17" s="356"/>
      <c r="AD17" s="356"/>
      <c r="AE17" s="356"/>
      <c r="AF17" s="356"/>
      <c r="AG17" s="356"/>
      <c r="AH17" s="356"/>
      <c r="AI17" s="356"/>
      <c r="AJ17" s="356"/>
      <c r="AK17" s="356"/>
      <c r="AL17" s="356"/>
      <c r="AM17" s="356"/>
      <c r="AN17" s="356"/>
      <c r="AO17" s="356"/>
      <c r="AP17" s="356"/>
      <c r="AQ17" s="356"/>
      <c r="AR17" s="356"/>
      <c r="AS17" s="356"/>
      <c r="AT17" s="356"/>
      <c r="AU17" s="356"/>
      <c r="AV17" s="356"/>
      <c r="AW17" s="356"/>
      <c r="AX17" s="393"/>
      <c r="AZ17" s="356" t="s">
        <v>7</v>
      </c>
      <c r="BA17" s="671"/>
      <c r="BB17" s="671"/>
      <c r="BC17" s="671"/>
      <c r="BD17" s="671"/>
      <c r="BE17" s="671"/>
      <c r="BF17" s="671"/>
      <c r="BG17" s="671"/>
      <c r="BH17" s="671"/>
      <c r="BI17" s="292"/>
      <c r="BJ17" s="355"/>
      <c r="BK17" s="356"/>
      <c r="BL17" s="356"/>
      <c r="BM17" s="356"/>
      <c r="BN17" s="356"/>
      <c r="BO17" s="356"/>
      <c r="BP17" s="356"/>
      <c r="BQ17" s="356"/>
      <c r="BR17" s="356"/>
      <c r="BS17" s="356"/>
      <c r="BT17" s="356"/>
      <c r="BU17" s="356"/>
      <c r="BV17" s="356"/>
      <c r="BW17" s="356"/>
      <c r="BX17" s="356"/>
      <c r="BY17" s="356"/>
      <c r="BZ17" s="356"/>
      <c r="CA17" s="356"/>
      <c r="CB17" s="356"/>
      <c r="CC17" s="356"/>
      <c r="CD17" s="356"/>
      <c r="CE17" s="356"/>
      <c r="CF17" s="356"/>
      <c r="CG17" s="356"/>
      <c r="CH17" s="356"/>
      <c r="CI17" s="356"/>
      <c r="CJ17" s="356"/>
      <c r="CK17" s="356"/>
      <c r="CL17" s="393"/>
      <c r="CM17" s="29"/>
      <c r="CN17" s="430"/>
      <c r="CO17" s="430"/>
      <c r="CP17" s="430"/>
      <c r="CQ17" s="430"/>
      <c r="CR17" s="430"/>
      <c r="CS17" s="430"/>
      <c r="CT17" s="430"/>
      <c r="CU17" s="430"/>
      <c r="CV17" s="430"/>
      <c r="CW17" s="430"/>
      <c r="CX17" s="430"/>
      <c r="CY17" s="30"/>
      <c r="CZ17" s="355"/>
      <c r="DA17" s="356"/>
      <c r="DB17" s="356"/>
      <c r="DC17" s="356"/>
      <c r="DD17" s="356"/>
      <c r="DE17" s="356"/>
      <c r="DF17" s="356"/>
      <c r="DG17" s="356"/>
      <c r="DH17" s="356"/>
      <c r="DI17" s="356"/>
      <c r="DJ17" s="356"/>
      <c r="DK17" s="356"/>
      <c r="DL17" s="356"/>
      <c r="DM17" s="356"/>
      <c r="DN17" s="356"/>
      <c r="DO17" s="356"/>
      <c r="DP17" s="356"/>
      <c r="DQ17" s="356"/>
      <c r="DR17" s="356"/>
      <c r="DS17" s="356"/>
      <c r="DT17" s="356"/>
      <c r="DU17" s="357"/>
      <c r="DV17" s="421"/>
      <c r="DW17" s="672"/>
      <c r="DX17" s="672"/>
      <c r="DY17" s="672"/>
      <c r="DZ17" s="672"/>
      <c r="EA17" s="672"/>
      <c r="EB17" s="673"/>
    </row>
    <row r="18" spans="1:132" s="10" customFormat="1" ht="6.2" customHeight="1">
      <c r="A18" s="7"/>
      <c r="B18" s="387"/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25"/>
      <c r="Q18" s="355"/>
      <c r="R18" s="356"/>
      <c r="S18" s="356"/>
      <c r="T18" s="356"/>
      <c r="U18" s="356"/>
      <c r="V18" s="356"/>
      <c r="W18" s="356"/>
      <c r="X18" s="356"/>
      <c r="Y18" s="356"/>
      <c r="Z18" s="356"/>
      <c r="AA18" s="356"/>
      <c r="AB18" s="356"/>
      <c r="AC18" s="356"/>
      <c r="AD18" s="356"/>
      <c r="AE18" s="356"/>
      <c r="AF18" s="356"/>
      <c r="AG18" s="356"/>
      <c r="AH18" s="356"/>
      <c r="AI18" s="356"/>
      <c r="AJ18" s="356"/>
      <c r="AK18" s="356"/>
      <c r="AL18" s="356"/>
      <c r="AM18" s="356"/>
      <c r="AN18" s="356"/>
      <c r="AO18" s="356"/>
      <c r="AP18" s="356"/>
      <c r="AQ18" s="356"/>
      <c r="AR18" s="356"/>
      <c r="AS18" s="356"/>
      <c r="AT18" s="356"/>
      <c r="AU18" s="356"/>
      <c r="AV18" s="356"/>
      <c r="AW18" s="356"/>
      <c r="AX18" s="393"/>
      <c r="AY18" s="279"/>
      <c r="AZ18" s="671"/>
      <c r="BA18" s="671"/>
      <c r="BB18" s="671"/>
      <c r="BC18" s="671"/>
      <c r="BD18" s="671"/>
      <c r="BE18" s="671"/>
      <c r="BF18" s="671"/>
      <c r="BG18" s="671"/>
      <c r="BH18" s="671"/>
      <c r="BI18" s="292"/>
      <c r="BJ18" s="355"/>
      <c r="BK18" s="356"/>
      <c r="BL18" s="356"/>
      <c r="BM18" s="356"/>
      <c r="BN18" s="356"/>
      <c r="BO18" s="356"/>
      <c r="BP18" s="356"/>
      <c r="BQ18" s="356"/>
      <c r="BR18" s="356"/>
      <c r="BS18" s="356"/>
      <c r="BT18" s="356"/>
      <c r="BU18" s="356"/>
      <c r="BV18" s="356"/>
      <c r="BW18" s="356"/>
      <c r="BX18" s="356"/>
      <c r="BY18" s="356"/>
      <c r="BZ18" s="356"/>
      <c r="CA18" s="356"/>
      <c r="CB18" s="356"/>
      <c r="CC18" s="356"/>
      <c r="CD18" s="356"/>
      <c r="CE18" s="356"/>
      <c r="CF18" s="356"/>
      <c r="CG18" s="356"/>
      <c r="CH18" s="356"/>
      <c r="CI18" s="356"/>
      <c r="CJ18" s="356"/>
      <c r="CK18" s="356"/>
      <c r="CL18" s="393"/>
      <c r="CM18" s="31"/>
      <c r="CN18" s="430"/>
      <c r="CO18" s="430"/>
      <c r="CP18" s="430"/>
      <c r="CQ18" s="430"/>
      <c r="CR18" s="430"/>
      <c r="CS18" s="430"/>
      <c r="CT18" s="430"/>
      <c r="CU18" s="430"/>
      <c r="CV18" s="430"/>
      <c r="CW18" s="430"/>
      <c r="CX18" s="430"/>
      <c r="CY18" s="30"/>
      <c r="CZ18" s="355"/>
      <c r="DA18" s="356"/>
      <c r="DB18" s="356"/>
      <c r="DC18" s="356"/>
      <c r="DD18" s="356"/>
      <c r="DE18" s="356"/>
      <c r="DF18" s="356"/>
      <c r="DG18" s="356"/>
      <c r="DH18" s="356"/>
      <c r="DI18" s="356"/>
      <c r="DJ18" s="356"/>
      <c r="DK18" s="356"/>
      <c r="DL18" s="356"/>
      <c r="DM18" s="356"/>
      <c r="DN18" s="356"/>
      <c r="DO18" s="356"/>
      <c r="DP18" s="356"/>
      <c r="DQ18" s="356"/>
      <c r="DR18" s="356"/>
      <c r="DS18" s="356"/>
      <c r="DT18" s="356"/>
      <c r="DU18" s="357"/>
      <c r="DV18" s="674"/>
      <c r="DW18" s="672"/>
      <c r="DX18" s="672"/>
      <c r="DY18" s="672"/>
      <c r="DZ18" s="672"/>
      <c r="EA18" s="672"/>
      <c r="EB18" s="673"/>
    </row>
    <row r="19" spans="1:132" s="10" customFormat="1" ht="6.2" customHeight="1">
      <c r="A19" s="7"/>
      <c r="B19" s="387"/>
      <c r="C19" s="387"/>
      <c r="D19" s="387"/>
      <c r="E19" s="387"/>
      <c r="F19" s="387"/>
      <c r="G19" s="387"/>
      <c r="H19" s="387"/>
      <c r="I19" s="387"/>
      <c r="J19" s="387"/>
      <c r="K19" s="387"/>
      <c r="L19" s="387"/>
      <c r="M19" s="387"/>
      <c r="N19" s="387"/>
      <c r="O19" s="387"/>
      <c r="P19" s="25"/>
      <c r="Q19" s="355"/>
      <c r="R19" s="356"/>
      <c r="S19" s="356"/>
      <c r="T19" s="356"/>
      <c r="U19" s="356"/>
      <c r="V19" s="356"/>
      <c r="W19" s="356"/>
      <c r="X19" s="356"/>
      <c r="Y19" s="356"/>
      <c r="Z19" s="356"/>
      <c r="AA19" s="356"/>
      <c r="AB19" s="356"/>
      <c r="AC19" s="356"/>
      <c r="AD19" s="356"/>
      <c r="AE19" s="356"/>
      <c r="AF19" s="356"/>
      <c r="AG19" s="356"/>
      <c r="AH19" s="356"/>
      <c r="AI19" s="356"/>
      <c r="AJ19" s="356"/>
      <c r="AK19" s="356"/>
      <c r="AL19" s="356"/>
      <c r="AM19" s="356"/>
      <c r="AN19" s="356"/>
      <c r="AO19" s="356"/>
      <c r="AP19" s="356"/>
      <c r="AQ19" s="356"/>
      <c r="AR19" s="356"/>
      <c r="AS19" s="356"/>
      <c r="AT19" s="356"/>
      <c r="AU19" s="356"/>
      <c r="AV19" s="356"/>
      <c r="AW19" s="356"/>
      <c r="AX19" s="393"/>
      <c r="AY19" s="279"/>
      <c r="AZ19" s="671"/>
      <c r="BA19" s="671"/>
      <c r="BB19" s="671"/>
      <c r="BC19" s="671"/>
      <c r="BD19" s="671"/>
      <c r="BE19" s="671"/>
      <c r="BF19" s="671"/>
      <c r="BG19" s="671"/>
      <c r="BH19" s="671"/>
      <c r="BI19" s="292"/>
      <c r="BJ19" s="355"/>
      <c r="BK19" s="356"/>
      <c r="BL19" s="356"/>
      <c r="BM19" s="356"/>
      <c r="BN19" s="356"/>
      <c r="BO19" s="356"/>
      <c r="BP19" s="356"/>
      <c r="BQ19" s="356"/>
      <c r="BR19" s="356"/>
      <c r="BS19" s="356"/>
      <c r="BT19" s="356"/>
      <c r="BU19" s="356"/>
      <c r="BV19" s="356"/>
      <c r="BW19" s="356"/>
      <c r="BX19" s="356"/>
      <c r="BY19" s="356"/>
      <c r="BZ19" s="356"/>
      <c r="CA19" s="356"/>
      <c r="CB19" s="356"/>
      <c r="CC19" s="356"/>
      <c r="CD19" s="356"/>
      <c r="CE19" s="356"/>
      <c r="CF19" s="356"/>
      <c r="CG19" s="356"/>
      <c r="CH19" s="356"/>
      <c r="CI19" s="356"/>
      <c r="CJ19" s="356"/>
      <c r="CK19" s="356"/>
      <c r="CL19" s="393"/>
      <c r="CM19" s="31"/>
      <c r="CN19" s="430"/>
      <c r="CO19" s="430"/>
      <c r="CP19" s="430"/>
      <c r="CQ19" s="430"/>
      <c r="CR19" s="430"/>
      <c r="CS19" s="430"/>
      <c r="CT19" s="430"/>
      <c r="CU19" s="430"/>
      <c r="CV19" s="430"/>
      <c r="CW19" s="430"/>
      <c r="CX19" s="430"/>
      <c r="CY19" s="30"/>
      <c r="CZ19" s="355"/>
      <c r="DA19" s="356"/>
      <c r="DB19" s="356"/>
      <c r="DC19" s="356"/>
      <c r="DD19" s="356"/>
      <c r="DE19" s="356"/>
      <c r="DF19" s="356"/>
      <c r="DG19" s="356"/>
      <c r="DH19" s="356"/>
      <c r="DI19" s="356"/>
      <c r="DJ19" s="356"/>
      <c r="DK19" s="356"/>
      <c r="DL19" s="356"/>
      <c r="DM19" s="356"/>
      <c r="DN19" s="356"/>
      <c r="DO19" s="356"/>
      <c r="DP19" s="356"/>
      <c r="DQ19" s="356"/>
      <c r="DR19" s="356"/>
      <c r="DS19" s="356"/>
      <c r="DT19" s="356"/>
      <c r="DU19" s="357"/>
      <c r="DV19" s="674"/>
      <c r="DW19" s="672"/>
      <c r="DX19" s="672"/>
      <c r="DY19" s="672"/>
      <c r="DZ19" s="672"/>
      <c r="EA19" s="672"/>
      <c r="EB19" s="673"/>
    </row>
    <row r="20" spans="1:132" s="10" customFormat="1" ht="6.2" customHeight="1">
      <c r="A20" s="7"/>
      <c r="B20" s="391" t="s">
        <v>49</v>
      </c>
      <c r="C20" s="391"/>
      <c r="D20" s="391"/>
      <c r="E20" s="391"/>
      <c r="F20" s="391"/>
      <c r="G20" s="391"/>
      <c r="H20" s="391"/>
      <c r="I20" s="391"/>
      <c r="J20" s="391"/>
      <c r="K20" s="391"/>
      <c r="L20" s="391"/>
      <c r="M20" s="391"/>
      <c r="N20" s="391"/>
      <c r="O20" s="391"/>
      <c r="P20" s="25"/>
      <c r="Q20" s="355"/>
      <c r="R20" s="356"/>
      <c r="S20" s="356"/>
      <c r="T20" s="356"/>
      <c r="U20" s="356"/>
      <c r="V20" s="356"/>
      <c r="W20" s="356"/>
      <c r="X20" s="356"/>
      <c r="Y20" s="356"/>
      <c r="Z20" s="356"/>
      <c r="AA20" s="356"/>
      <c r="AB20" s="356"/>
      <c r="AC20" s="356"/>
      <c r="AD20" s="356"/>
      <c r="AE20" s="356"/>
      <c r="AF20" s="356"/>
      <c r="AG20" s="356"/>
      <c r="AH20" s="356"/>
      <c r="AI20" s="356"/>
      <c r="AJ20" s="356"/>
      <c r="AK20" s="356"/>
      <c r="AL20" s="356"/>
      <c r="AM20" s="356"/>
      <c r="AN20" s="356"/>
      <c r="AO20" s="356"/>
      <c r="AP20" s="356"/>
      <c r="AQ20" s="356"/>
      <c r="AR20" s="356"/>
      <c r="AS20" s="356"/>
      <c r="AT20" s="356"/>
      <c r="AU20" s="356"/>
      <c r="AV20" s="356"/>
      <c r="AW20" s="356"/>
      <c r="AX20" s="393"/>
      <c r="AY20" s="279"/>
      <c r="AZ20" s="671"/>
      <c r="BA20" s="671"/>
      <c r="BB20" s="671"/>
      <c r="BC20" s="671"/>
      <c r="BD20" s="671"/>
      <c r="BE20" s="671"/>
      <c r="BF20" s="671"/>
      <c r="BG20" s="671"/>
      <c r="BH20" s="671"/>
      <c r="BI20" s="292"/>
      <c r="BJ20" s="355"/>
      <c r="BK20" s="356"/>
      <c r="BL20" s="356"/>
      <c r="BM20" s="356"/>
      <c r="BN20" s="356"/>
      <c r="BO20" s="356"/>
      <c r="BP20" s="356"/>
      <c r="BQ20" s="356"/>
      <c r="BR20" s="356"/>
      <c r="BS20" s="356"/>
      <c r="BT20" s="356"/>
      <c r="BU20" s="356"/>
      <c r="BV20" s="356"/>
      <c r="BW20" s="356"/>
      <c r="BX20" s="356"/>
      <c r="BY20" s="356"/>
      <c r="BZ20" s="356"/>
      <c r="CA20" s="356"/>
      <c r="CB20" s="356"/>
      <c r="CC20" s="356"/>
      <c r="CD20" s="356"/>
      <c r="CE20" s="356"/>
      <c r="CF20" s="356"/>
      <c r="CG20" s="356"/>
      <c r="CH20" s="356"/>
      <c r="CI20" s="356"/>
      <c r="CJ20" s="356"/>
      <c r="CK20" s="356"/>
      <c r="CL20" s="393"/>
      <c r="CM20" s="31"/>
      <c r="CN20" s="356" t="s">
        <v>50</v>
      </c>
      <c r="CO20" s="430"/>
      <c r="CP20" s="430"/>
      <c r="CQ20" s="430"/>
      <c r="CR20" s="430"/>
      <c r="CS20" s="430"/>
      <c r="CT20" s="430"/>
      <c r="CU20" s="430"/>
      <c r="CV20" s="430"/>
      <c r="CW20" s="430"/>
      <c r="CX20" s="430"/>
      <c r="CY20" s="30"/>
      <c r="CZ20" s="355"/>
      <c r="DA20" s="356"/>
      <c r="DB20" s="356"/>
      <c r="DC20" s="356"/>
      <c r="DD20" s="356"/>
      <c r="DE20" s="356"/>
      <c r="DF20" s="356"/>
      <c r="DG20" s="356"/>
      <c r="DH20" s="356"/>
      <c r="DI20" s="356"/>
      <c r="DJ20" s="356"/>
      <c r="DK20" s="356"/>
      <c r="DL20" s="356"/>
      <c r="DM20" s="356"/>
      <c r="DN20" s="356"/>
      <c r="DO20" s="356"/>
      <c r="DP20" s="356"/>
      <c r="DQ20" s="356"/>
      <c r="DR20" s="356"/>
      <c r="DS20" s="356"/>
      <c r="DT20" s="356"/>
      <c r="DU20" s="357"/>
      <c r="DV20" s="674"/>
      <c r="DW20" s="672"/>
      <c r="DX20" s="672"/>
      <c r="DY20" s="672"/>
      <c r="DZ20" s="672"/>
      <c r="EA20" s="672"/>
      <c r="EB20" s="673"/>
    </row>
    <row r="21" spans="1:132" s="10" customFormat="1" ht="6.2" customHeight="1">
      <c r="A21" s="7"/>
      <c r="B21" s="391"/>
      <c r="C21" s="391"/>
      <c r="D21" s="391"/>
      <c r="E21" s="391"/>
      <c r="F21" s="391"/>
      <c r="G21" s="391"/>
      <c r="H21" s="391"/>
      <c r="I21" s="391"/>
      <c r="J21" s="391"/>
      <c r="K21" s="391"/>
      <c r="L21" s="391"/>
      <c r="M21" s="391"/>
      <c r="N21" s="391"/>
      <c r="O21" s="391"/>
      <c r="P21" s="25"/>
      <c r="Q21" s="355"/>
      <c r="R21" s="356"/>
      <c r="S21" s="356"/>
      <c r="T21" s="356"/>
      <c r="U21" s="356"/>
      <c r="V21" s="356"/>
      <c r="W21" s="356"/>
      <c r="X21" s="356"/>
      <c r="Y21" s="356"/>
      <c r="Z21" s="356"/>
      <c r="AA21" s="356"/>
      <c r="AB21" s="356"/>
      <c r="AC21" s="356"/>
      <c r="AD21" s="356"/>
      <c r="AE21" s="356"/>
      <c r="AF21" s="356"/>
      <c r="AG21" s="356"/>
      <c r="AH21" s="356"/>
      <c r="AI21" s="356"/>
      <c r="AJ21" s="356"/>
      <c r="AK21" s="356"/>
      <c r="AL21" s="356"/>
      <c r="AM21" s="356"/>
      <c r="AN21" s="356"/>
      <c r="AO21" s="356"/>
      <c r="AP21" s="356"/>
      <c r="AQ21" s="356"/>
      <c r="AR21" s="356"/>
      <c r="AS21" s="356"/>
      <c r="AT21" s="356"/>
      <c r="AU21" s="356"/>
      <c r="AV21" s="356"/>
      <c r="AW21" s="356"/>
      <c r="AX21" s="393"/>
      <c r="AY21" s="279"/>
      <c r="AZ21" s="671"/>
      <c r="BA21" s="671"/>
      <c r="BB21" s="671"/>
      <c r="BC21" s="671"/>
      <c r="BD21" s="671"/>
      <c r="BE21" s="671"/>
      <c r="BF21" s="671"/>
      <c r="BG21" s="671"/>
      <c r="BH21" s="671"/>
      <c r="BI21" s="292"/>
      <c r="BJ21" s="355"/>
      <c r="BK21" s="356"/>
      <c r="BL21" s="356"/>
      <c r="BM21" s="356"/>
      <c r="BN21" s="356"/>
      <c r="BO21" s="356"/>
      <c r="BP21" s="356"/>
      <c r="BQ21" s="356"/>
      <c r="BR21" s="356"/>
      <c r="BS21" s="356"/>
      <c r="BT21" s="356"/>
      <c r="BU21" s="356"/>
      <c r="BV21" s="356"/>
      <c r="BW21" s="356"/>
      <c r="BX21" s="356"/>
      <c r="BY21" s="356"/>
      <c r="BZ21" s="356"/>
      <c r="CA21" s="356"/>
      <c r="CB21" s="356"/>
      <c r="CC21" s="356"/>
      <c r="CD21" s="356"/>
      <c r="CE21" s="356"/>
      <c r="CF21" s="356"/>
      <c r="CG21" s="356"/>
      <c r="CH21" s="356"/>
      <c r="CI21" s="356"/>
      <c r="CJ21" s="356"/>
      <c r="CK21" s="356"/>
      <c r="CL21" s="393"/>
      <c r="CM21" s="31"/>
      <c r="CN21" s="430"/>
      <c r="CO21" s="430"/>
      <c r="CP21" s="430"/>
      <c r="CQ21" s="430"/>
      <c r="CR21" s="430"/>
      <c r="CS21" s="430"/>
      <c r="CT21" s="430"/>
      <c r="CU21" s="430"/>
      <c r="CV21" s="430"/>
      <c r="CW21" s="430"/>
      <c r="CX21" s="430"/>
      <c r="CY21" s="30"/>
      <c r="CZ21" s="355"/>
      <c r="DA21" s="356"/>
      <c r="DB21" s="356"/>
      <c r="DC21" s="356"/>
      <c r="DD21" s="356"/>
      <c r="DE21" s="356"/>
      <c r="DF21" s="356"/>
      <c r="DG21" s="356"/>
      <c r="DH21" s="356"/>
      <c r="DI21" s="356"/>
      <c r="DJ21" s="356"/>
      <c r="DK21" s="356"/>
      <c r="DL21" s="356"/>
      <c r="DM21" s="356"/>
      <c r="DN21" s="356"/>
      <c r="DO21" s="356"/>
      <c r="DP21" s="356"/>
      <c r="DQ21" s="356"/>
      <c r="DR21" s="356"/>
      <c r="DS21" s="356"/>
      <c r="DT21" s="356"/>
      <c r="DU21" s="357"/>
      <c r="DV21" s="674"/>
      <c r="DW21" s="672"/>
      <c r="DX21" s="672"/>
      <c r="DY21" s="672"/>
      <c r="DZ21" s="672"/>
      <c r="EA21" s="672"/>
      <c r="EB21" s="673"/>
    </row>
    <row r="22" spans="1:132" s="10" customFormat="1" ht="6.2" customHeight="1">
      <c r="A22" s="7"/>
      <c r="B22" s="391"/>
      <c r="C22" s="391"/>
      <c r="D22" s="391"/>
      <c r="E22" s="391"/>
      <c r="F22" s="391"/>
      <c r="G22" s="391"/>
      <c r="H22" s="391"/>
      <c r="I22" s="391"/>
      <c r="J22" s="391"/>
      <c r="K22" s="391"/>
      <c r="L22" s="391"/>
      <c r="M22" s="391"/>
      <c r="N22" s="391"/>
      <c r="O22" s="391"/>
      <c r="P22" s="25"/>
      <c r="Q22" s="355"/>
      <c r="R22" s="356"/>
      <c r="S22" s="356"/>
      <c r="T22" s="356"/>
      <c r="U22" s="356"/>
      <c r="V22" s="356"/>
      <c r="W22" s="356"/>
      <c r="X22" s="356"/>
      <c r="Y22" s="356"/>
      <c r="Z22" s="356"/>
      <c r="AA22" s="356"/>
      <c r="AB22" s="356"/>
      <c r="AC22" s="356"/>
      <c r="AD22" s="356"/>
      <c r="AE22" s="356"/>
      <c r="AF22" s="356"/>
      <c r="AG22" s="356"/>
      <c r="AH22" s="356"/>
      <c r="AI22" s="356"/>
      <c r="AJ22" s="356"/>
      <c r="AK22" s="356"/>
      <c r="AL22" s="356"/>
      <c r="AM22" s="356"/>
      <c r="AN22" s="356"/>
      <c r="AO22" s="356"/>
      <c r="AP22" s="356"/>
      <c r="AQ22" s="356"/>
      <c r="AR22" s="356"/>
      <c r="AS22" s="356"/>
      <c r="AT22" s="356"/>
      <c r="AU22" s="356"/>
      <c r="AV22" s="356"/>
      <c r="AW22" s="356"/>
      <c r="AX22" s="393"/>
      <c r="AY22" s="279"/>
      <c r="AZ22" s="671"/>
      <c r="BA22" s="671"/>
      <c r="BB22" s="671"/>
      <c r="BC22" s="671"/>
      <c r="BD22" s="671"/>
      <c r="BE22" s="671"/>
      <c r="BF22" s="671"/>
      <c r="BG22" s="671"/>
      <c r="BH22" s="671"/>
      <c r="BI22" s="292"/>
      <c r="BJ22" s="355"/>
      <c r="BK22" s="356"/>
      <c r="BL22" s="356"/>
      <c r="BM22" s="356"/>
      <c r="BN22" s="356"/>
      <c r="BO22" s="356"/>
      <c r="BP22" s="356"/>
      <c r="BQ22" s="356"/>
      <c r="BR22" s="356"/>
      <c r="BS22" s="356"/>
      <c r="BT22" s="356"/>
      <c r="BU22" s="356"/>
      <c r="BV22" s="356"/>
      <c r="BW22" s="356"/>
      <c r="BX22" s="356"/>
      <c r="BY22" s="356"/>
      <c r="BZ22" s="356"/>
      <c r="CA22" s="356"/>
      <c r="CB22" s="356"/>
      <c r="CC22" s="356"/>
      <c r="CD22" s="356"/>
      <c r="CE22" s="356"/>
      <c r="CF22" s="356"/>
      <c r="CG22" s="356"/>
      <c r="CH22" s="356"/>
      <c r="CI22" s="356"/>
      <c r="CJ22" s="356"/>
      <c r="CK22" s="356"/>
      <c r="CL22" s="393"/>
      <c r="CM22" s="31"/>
      <c r="CN22" s="430"/>
      <c r="CO22" s="430"/>
      <c r="CP22" s="430"/>
      <c r="CQ22" s="430"/>
      <c r="CR22" s="430"/>
      <c r="CS22" s="430"/>
      <c r="CT22" s="430"/>
      <c r="CU22" s="430"/>
      <c r="CV22" s="430"/>
      <c r="CW22" s="430"/>
      <c r="CX22" s="430"/>
      <c r="CY22" s="30"/>
      <c r="CZ22" s="355"/>
      <c r="DA22" s="356"/>
      <c r="DB22" s="356"/>
      <c r="DC22" s="356"/>
      <c r="DD22" s="356"/>
      <c r="DE22" s="356"/>
      <c r="DF22" s="356"/>
      <c r="DG22" s="356"/>
      <c r="DH22" s="356"/>
      <c r="DI22" s="356"/>
      <c r="DJ22" s="356"/>
      <c r="DK22" s="356"/>
      <c r="DL22" s="356"/>
      <c r="DM22" s="356"/>
      <c r="DN22" s="356"/>
      <c r="DO22" s="356"/>
      <c r="DP22" s="356"/>
      <c r="DQ22" s="356"/>
      <c r="DR22" s="356"/>
      <c r="DS22" s="356"/>
      <c r="DT22" s="356"/>
      <c r="DU22" s="357"/>
      <c r="DV22" s="674"/>
      <c r="DW22" s="672"/>
      <c r="DX22" s="672"/>
      <c r="DY22" s="672"/>
      <c r="DZ22" s="672"/>
      <c r="EA22" s="672"/>
      <c r="EB22" s="673"/>
    </row>
    <row r="23" spans="1:132" s="10" customFormat="1" ht="6.2" customHeight="1">
      <c r="A23" s="32"/>
      <c r="B23" s="429"/>
      <c r="C23" s="429"/>
      <c r="D23" s="429"/>
      <c r="E23" s="429"/>
      <c r="F23" s="429"/>
      <c r="G23" s="429"/>
      <c r="H23" s="429"/>
      <c r="I23" s="429"/>
      <c r="J23" s="429"/>
      <c r="K23" s="429"/>
      <c r="L23" s="429"/>
      <c r="M23" s="429"/>
      <c r="N23" s="429"/>
      <c r="O23" s="429"/>
      <c r="P23" s="33"/>
      <c r="Q23" s="358"/>
      <c r="R23" s="359"/>
      <c r="S23" s="359"/>
      <c r="T23" s="359"/>
      <c r="U23" s="359"/>
      <c r="V23" s="359"/>
      <c r="W23" s="359"/>
      <c r="X23" s="359"/>
      <c r="Y23" s="359"/>
      <c r="Z23" s="359"/>
      <c r="AA23" s="359"/>
      <c r="AB23" s="359"/>
      <c r="AC23" s="359"/>
      <c r="AD23" s="359"/>
      <c r="AE23" s="359"/>
      <c r="AF23" s="359"/>
      <c r="AG23" s="359"/>
      <c r="AH23" s="359"/>
      <c r="AI23" s="359"/>
      <c r="AJ23" s="359"/>
      <c r="AK23" s="359"/>
      <c r="AL23" s="359"/>
      <c r="AM23" s="359"/>
      <c r="AN23" s="359"/>
      <c r="AO23" s="359"/>
      <c r="AP23" s="359"/>
      <c r="AQ23" s="359"/>
      <c r="AR23" s="359"/>
      <c r="AS23" s="359"/>
      <c r="AT23" s="359"/>
      <c r="AU23" s="359"/>
      <c r="AV23" s="359"/>
      <c r="AW23" s="359"/>
      <c r="AX23" s="394"/>
      <c r="AY23" s="34"/>
      <c r="AZ23" s="275"/>
      <c r="BA23" s="275"/>
      <c r="BB23" s="275"/>
      <c r="BC23" s="275"/>
      <c r="BD23" s="275"/>
      <c r="BE23" s="35"/>
      <c r="BF23" s="36"/>
      <c r="BG23" s="36"/>
      <c r="BH23" s="36"/>
      <c r="BI23" s="37"/>
      <c r="BJ23" s="358"/>
      <c r="BK23" s="359"/>
      <c r="BL23" s="359"/>
      <c r="BM23" s="359"/>
      <c r="BN23" s="359"/>
      <c r="BO23" s="359"/>
      <c r="BP23" s="359"/>
      <c r="BQ23" s="359"/>
      <c r="BR23" s="359"/>
      <c r="BS23" s="359"/>
      <c r="BT23" s="359"/>
      <c r="BU23" s="359"/>
      <c r="BV23" s="359"/>
      <c r="BW23" s="359"/>
      <c r="BX23" s="359"/>
      <c r="BY23" s="359"/>
      <c r="BZ23" s="359"/>
      <c r="CA23" s="359"/>
      <c r="CB23" s="359"/>
      <c r="CC23" s="359"/>
      <c r="CD23" s="359"/>
      <c r="CE23" s="359"/>
      <c r="CF23" s="359"/>
      <c r="CG23" s="359"/>
      <c r="CH23" s="359"/>
      <c r="CI23" s="359"/>
      <c r="CJ23" s="359"/>
      <c r="CK23" s="359"/>
      <c r="CL23" s="394"/>
      <c r="CM23" s="38"/>
      <c r="CN23" s="430"/>
      <c r="CO23" s="430"/>
      <c r="CP23" s="430"/>
      <c r="CQ23" s="430"/>
      <c r="CR23" s="430"/>
      <c r="CS23" s="430"/>
      <c r="CT23" s="430"/>
      <c r="CU23" s="430"/>
      <c r="CV23" s="430"/>
      <c r="CW23" s="430"/>
      <c r="CX23" s="430"/>
      <c r="CY23" s="33"/>
      <c r="CZ23" s="358"/>
      <c r="DA23" s="359"/>
      <c r="DB23" s="359"/>
      <c r="DC23" s="359"/>
      <c r="DD23" s="359"/>
      <c r="DE23" s="359"/>
      <c r="DF23" s="359"/>
      <c r="DG23" s="359"/>
      <c r="DH23" s="359"/>
      <c r="DI23" s="359"/>
      <c r="DJ23" s="359"/>
      <c r="DK23" s="359"/>
      <c r="DL23" s="359"/>
      <c r="DM23" s="359"/>
      <c r="DN23" s="359"/>
      <c r="DO23" s="359"/>
      <c r="DP23" s="359"/>
      <c r="DQ23" s="359"/>
      <c r="DR23" s="359"/>
      <c r="DS23" s="359"/>
      <c r="DT23" s="359"/>
      <c r="DU23" s="360"/>
      <c r="DV23" s="674"/>
      <c r="DW23" s="672"/>
      <c r="DX23" s="672"/>
      <c r="DY23" s="672"/>
      <c r="DZ23" s="672"/>
      <c r="EA23" s="672"/>
      <c r="EB23" s="673"/>
    </row>
    <row r="24" spans="1:132" s="10" customFormat="1" ht="6.2" customHeight="1">
      <c r="A24" s="39"/>
      <c r="B24" s="391" t="s">
        <v>51</v>
      </c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M24" s="391"/>
      <c r="N24" s="391"/>
      <c r="O24" s="391"/>
      <c r="P24" s="25"/>
      <c r="Q24" s="411" t="str">
        <f>IF(入力表!D9="","",TEXT(入力表!D9,"ggg"))</f>
        <v>令和</v>
      </c>
      <c r="R24" s="389"/>
      <c r="S24" s="389"/>
      <c r="T24" s="389"/>
      <c r="U24" s="389"/>
      <c r="V24" s="389" t="str">
        <f>IF(入力表!D9="","",TEXT(入力表!D9,"e"))</f>
        <v>6</v>
      </c>
      <c r="W24" s="389"/>
      <c r="X24" s="389"/>
      <c r="Y24" s="389"/>
      <c r="Z24" s="389"/>
      <c r="AA24" s="389" t="s">
        <v>52</v>
      </c>
      <c r="AB24" s="389"/>
      <c r="AC24" s="389"/>
      <c r="AD24" s="389">
        <f>IF(入力表!D9="","",MONTH(入力表!D9))</f>
        <v>9</v>
      </c>
      <c r="AE24" s="389"/>
      <c r="AF24" s="389"/>
      <c r="AG24" s="389"/>
      <c r="AH24" s="389"/>
      <c r="AI24" s="395" t="s">
        <v>53</v>
      </c>
      <c r="AJ24" s="396"/>
      <c r="AK24" s="396"/>
      <c r="AL24" s="389">
        <f>IF(入力表!D9="","",DAY(入力表!D9))</f>
        <v>1</v>
      </c>
      <c r="AM24" s="389"/>
      <c r="AN24" s="389"/>
      <c r="AO24" s="389"/>
      <c r="AP24" s="389"/>
      <c r="AQ24" s="395" t="s">
        <v>54</v>
      </c>
      <c r="AR24" s="396"/>
      <c r="AS24" s="396"/>
      <c r="AT24" s="389" t="s">
        <v>55</v>
      </c>
      <c r="AU24" s="389"/>
      <c r="AV24" s="389"/>
      <c r="AW24" s="389"/>
      <c r="AX24" s="397"/>
      <c r="AY24" s="171"/>
      <c r="AZ24" s="175"/>
      <c r="BA24" s="175"/>
      <c r="BB24" s="175"/>
      <c r="BC24" s="175"/>
      <c r="BD24" s="175"/>
      <c r="BE24" s="175"/>
      <c r="BF24" s="296"/>
      <c r="BG24" s="296"/>
      <c r="BH24" s="296"/>
      <c r="BI24" s="176"/>
      <c r="BJ24" s="398"/>
      <c r="BK24" s="399"/>
      <c r="BL24" s="399"/>
      <c r="BM24" s="399"/>
      <c r="BN24" s="399"/>
      <c r="BO24" s="399"/>
      <c r="BP24" s="399"/>
      <c r="BQ24" s="399"/>
      <c r="BR24" s="399"/>
      <c r="BS24" s="399"/>
      <c r="BT24" s="399"/>
      <c r="BU24" s="399"/>
      <c r="BV24" s="399"/>
      <c r="BW24" s="399"/>
      <c r="BX24" s="399"/>
      <c r="BY24" s="399"/>
      <c r="BZ24" s="399"/>
      <c r="CA24" s="399"/>
      <c r="CB24" s="399"/>
      <c r="CC24" s="402" t="s">
        <v>56</v>
      </c>
      <c r="CD24" s="675"/>
      <c r="CE24" s="675"/>
      <c r="CF24" s="675"/>
      <c r="CG24" s="675"/>
      <c r="CH24" s="675"/>
      <c r="CI24" s="675"/>
      <c r="CJ24" s="675"/>
      <c r="CK24" s="675"/>
      <c r="CL24" s="676"/>
      <c r="CM24" s="24"/>
      <c r="CN24" s="395" t="s">
        <v>57</v>
      </c>
      <c r="CO24" s="396"/>
      <c r="CP24" s="396"/>
      <c r="CQ24" s="396"/>
      <c r="CR24" s="396"/>
      <c r="CS24" s="396"/>
      <c r="CT24" s="396"/>
      <c r="CU24" s="396"/>
      <c r="CV24" s="396"/>
      <c r="CW24" s="396"/>
      <c r="CX24" s="396"/>
      <c r="CY24" s="25"/>
      <c r="CZ24" s="398">
        <f ca="1">IF(AW181="","",AW181)</f>
        <v>139503</v>
      </c>
      <c r="DA24" s="403"/>
      <c r="DB24" s="403"/>
      <c r="DC24" s="403"/>
      <c r="DD24" s="403"/>
      <c r="DE24" s="403"/>
      <c r="DF24" s="403"/>
      <c r="DG24" s="403"/>
      <c r="DH24" s="403"/>
      <c r="DI24" s="403"/>
      <c r="DJ24" s="403"/>
      <c r="DK24" s="403"/>
      <c r="DL24" s="403"/>
      <c r="DM24" s="403"/>
      <c r="DN24" s="403"/>
      <c r="DO24" s="403"/>
      <c r="DP24" s="403"/>
      <c r="DQ24" s="403"/>
      <c r="DR24" s="403"/>
      <c r="DS24" s="388" t="s">
        <v>44</v>
      </c>
      <c r="DT24" s="389"/>
      <c r="DU24" s="390"/>
      <c r="DV24" s="674"/>
      <c r="DW24" s="672"/>
      <c r="DX24" s="672"/>
      <c r="DY24" s="672"/>
      <c r="DZ24" s="672"/>
      <c r="EA24" s="672"/>
      <c r="EB24" s="673"/>
    </row>
    <row r="25" spans="1:132" s="10" customFormat="1" ht="6.2" customHeight="1">
      <c r="A25" s="7"/>
      <c r="B25" s="391"/>
      <c r="C25" s="391"/>
      <c r="D25" s="391"/>
      <c r="E25" s="391"/>
      <c r="F25" s="391"/>
      <c r="G25" s="391"/>
      <c r="H25" s="391"/>
      <c r="I25" s="391"/>
      <c r="J25" s="391"/>
      <c r="K25" s="391"/>
      <c r="L25" s="391"/>
      <c r="M25" s="391"/>
      <c r="N25" s="391"/>
      <c r="O25" s="391"/>
      <c r="P25" s="25"/>
      <c r="Q25" s="355"/>
      <c r="R25" s="356"/>
      <c r="S25" s="356"/>
      <c r="T25" s="356"/>
      <c r="U25" s="356"/>
      <c r="V25" s="356"/>
      <c r="W25" s="356"/>
      <c r="X25" s="356"/>
      <c r="Y25" s="356"/>
      <c r="Z25" s="356"/>
      <c r="AA25" s="356"/>
      <c r="AB25" s="356"/>
      <c r="AC25" s="356"/>
      <c r="AD25" s="356"/>
      <c r="AE25" s="356"/>
      <c r="AF25" s="356"/>
      <c r="AG25" s="356"/>
      <c r="AH25" s="356"/>
      <c r="AI25" s="392"/>
      <c r="AJ25" s="392"/>
      <c r="AK25" s="392"/>
      <c r="AL25" s="356"/>
      <c r="AM25" s="356"/>
      <c r="AN25" s="356"/>
      <c r="AO25" s="356"/>
      <c r="AP25" s="356"/>
      <c r="AQ25" s="392"/>
      <c r="AR25" s="392"/>
      <c r="AS25" s="392"/>
      <c r="AT25" s="356"/>
      <c r="AU25" s="356"/>
      <c r="AV25" s="356"/>
      <c r="AW25" s="356"/>
      <c r="AX25" s="393"/>
      <c r="AZ25" s="391" t="s">
        <v>58</v>
      </c>
      <c r="BA25" s="677"/>
      <c r="BB25" s="677"/>
      <c r="BC25" s="677"/>
      <c r="BD25" s="677"/>
      <c r="BE25" s="677"/>
      <c r="BF25" s="677"/>
      <c r="BG25" s="677"/>
      <c r="BH25" s="677"/>
      <c r="BI25" s="40"/>
      <c r="BJ25" s="400"/>
      <c r="BK25" s="401"/>
      <c r="BL25" s="401"/>
      <c r="BM25" s="401"/>
      <c r="BN25" s="401"/>
      <c r="BO25" s="401"/>
      <c r="BP25" s="401"/>
      <c r="BQ25" s="401"/>
      <c r="BR25" s="401"/>
      <c r="BS25" s="401"/>
      <c r="BT25" s="401"/>
      <c r="BU25" s="401"/>
      <c r="BV25" s="401"/>
      <c r="BW25" s="401"/>
      <c r="BX25" s="401"/>
      <c r="BY25" s="401"/>
      <c r="BZ25" s="401"/>
      <c r="CA25" s="401"/>
      <c r="CB25" s="401"/>
      <c r="CC25" s="672"/>
      <c r="CD25" s="672"/>
      <c r="CE25" s="672"/>
      <c r="CF25" s="672"/>
      <c r="CG25" s="672"/>
      <c r="CH25" s="672"/>
      <c r="CI25" s="672"/>
      <c r="CJ25" s="672"/>
      <c r="CK25" s="672"/>
      <c r="CL25" s="678"/>
      <c r="CM25" s="29"/>
      <c r="CN25" s="392"/>
      <c r="CO25" s="392"/>
      <c r="CP25" s="392"/>
      <c r="CQ25" s="392"/>
      <c r="CR25" s="392"/>
      <c r="CS25" s="392"/>
      <c r="CT25" s="392"/>
      <c r="CU25" s="392"/>
      <c r="CV25" s="392"/>
      <c r="CW25" s="392"/>
      <c r="CX25" s="392"/>
      <c r="CY25" s="30"/>
      <c r="CZ25" s="404"/>
      <c r="DA25" s="405"/>
      <c r="DB25" s="405"/>
      <c r="DC25" s="405"/>
      <c r="DD25" s="405"/>
      <c r="DE25" s="405"/>
      <c r="DF25" s="405"/>
      <c r="DG25" s="405"/>
      <c r="DH25" s="405"/>
      <c r="DI25" s="405"/>
      <c r="DJ25" s="405"/>
      <c r="DK25" s="405"/>
      <c r="DL25" s="405"/>
      <c r="DM25" s="405"/>
      <c r="DN25" s="405"/>
      <c r="DO25" s="405"/>
      <c r="DP25" s="405"/>
      <c r="DQ25" s="405"/>
      <c r="DR25" s="405"/>
      <c r="DS25" s="356"/>
      <c r="DT25" s="356"/>
      <c r="DU25" s="357"/>
      <c r="DV25" s="674"/>
      <c r="DW25" s="672"/>
      <c r="DX25" s="672"/>
      <c r="DY25" s="672"/>
      <c r="DZ25" s="672"/>
      <c r="EA25" s="672"/>
      <c r="EB25" s="673"/>
    </row>
    <row r="26" spans="1:132" s="10" customFormat="1" ht="6.2" customHeight="1">
      <c r="A26" s="7"/>
      <c r="B26" s="391"/>
      <c r="C26" s="391"/>
      <c r="D26" s="391"/>
      <c r="E26" s="391"/>
      <c r="F26" s="391"/>
      <c r="G26" s="391"/>
      <c r="H26" s="391"/>
      <c r="I26" s="391"/>
      <c r="J26" s="391"/>
      <c r="K26" s="391"/>
      <c r="L26" s="391"/>
      <c r="M26" s="391"/>
      <c r="N26" s="391"/>
      <c r="O26" s="391"/>
      <c r="P26" s="25"/>
      <c r="Q26" s="355"/>
      <c r="R26" s="356"/>
      <c r="S26" s="356"/>
      <c r="T26" s="356"/>
      <c r="U26" s="356"/>
      <c r="V26" s="356"/>
      <c r="W26" s="356"/>
      <c r="X26" s="356"/>
      <c r="Y26" s="356"/>
      <c r="Z26" s="356"/>
      <c r="AA26" s="356"/>
      <c r="AB26" s="356"/>
      <c r="AC26" s="356"/>
      <c r="AD26" s="356"/>
      <c r="AE26" s="356"/>
      <c r="AF26" s="356"/>
      <c r="AG26" s="356"/>
      <c r="AH26" s="356"/>
      <c r="AI26" s="392"/>
      <c r="AJ26" s="392"/>
      <c r="AK26" s="392"/>
      <c r="AL26" s="356"/>
      <c r="AM26" s="356"/>
      <c r="AN26" s="356"/>
      <c r="AO26" s="356"/>
      <c r="AP26" s="356"/>
      <c r="AQ26" s="392"/>
      <c r="AR26" s="392"/>
      <c r="AS26" s="392"/>
      <c r="AT26" s="356"/>
      <c r="AU26" s="356"/>
      <c r="AV26" s="356"/>
      <c r="AW26" s="356"/>
      <c r="AX26" s="393"/>
      <c r="AY26" s="29"/>
      <c r="AZ26" s="677"/>
      <c r="BA26" s="677"/>
      <c r="BB26" s="677"/>
      <c r="BC26" s="677"/>
      <c r="BD26" s="677"/>
      <c r="BE26" s="677"/>
      <c r="BF26" s="677"/>
      <c r="BG26" s="677"/>
      <c r="BH26" s="677"/>
      <c r="BI26" s="40"/>
      <c r="BJ26" s="400"/>
      <c r="BK26" s="401"/>
      <c r="BL26" s="401"/>
      <c r="BM26" s="401"/>
      <c r="BN26" s="401"/>
      <c r="BO26" s="401"/>
      <c r="BP26" s="401"/>
      <c r="BQ26" s="401"/>
      <c r="BR26" s="401"/>
      <c r="BS26" s="401"/>
      <c r="BT26" s="401"/>
      <c r="BU26" s="401"/>
      <c r="BV26" s="401"/>
      <c r="BW26" s="401"/>
      <c r="BX26" s="401"/>
      <c r="BY26" s="401"/>
      <c r="BZ26" s="401"/>
      <c r="CA26" s="401"/>
      <c r="CB26" s="401"/>
      <c r="CC26" s="672"/>
      <c r="CD26" s="672"/>
      <c r="CE26" s="672"/>
      <c r="CF26" s="672"/>
      <c r="CG26" s="672"/>
      <c r="CH26" s="672"/>
      <c r="CI26" s="672"/>
      <c r="CJ26" s="672"/>
      <c r="CK26" s="672"/>
      <c r="CL26" s="678"/>
      <c r="CM26" s="31"/>
      <c r="CN26" s="392"/>
      <c r="CO26" s="392"/>
      <c r="CP26" s="392"/>
      <c r="CQ26" s="392"/>
      <c r="CR26" s="392"/>
      <c r="CS26" s="392"/>
      <c r="CT26" s="392"/>
      <c r="CU26" s="392"/>
      <c r="CV26" s="392"/>
      <c r="CW26" s="392"/>
      <c r="CX26" s="392"/>
      <c r="CY26" s="30"/>
      <c r="CZ26" s="404"/>
      <c r="DA26" s="405"/>
      <c r="DB26" s="405"/>
      <c r="DC26" s="405"/>
      <c r="DD26" s="405"/>
      <c r="DE26" s="405"/>
      <c r="DF26" s="405"/>
      <c r="DG26" s="405"/>
      <c r="DH26" s="405"/>
      <c r="DI26" s="405"/>
      <c r="DJ26" s="405"/>
      <c r="DK26" s="405"/>
      <c r="DL26" s="405"/>
      <c r="DM26" s="405"/>
      <c r="DN26" s="405"/>
      <c r="DO26" s="405"/>
      <c r="DP26" s="405"/>
      <c r="DQ26" s="405"/>
      <c r="DR26" s="405"/>
      <c r="DS26" s="356"/>
      <c r="DT26" s="356"/>
      <c r="DU26" s="357"/>
      <c r="DV26" s="674"/>
      <c r="DW26" s="672"/>
      <c r="DX26" s="672"/>
      <c r="DY26" s="672"/>
      <c r="DZ26" s="672"/>
      <c r="EA26" s="672"/>
      <c r="EB26" s="673"/>
    </row>
    <row r="27" spans="1:132" s="10" customFormat="1" ht="6.2" customHeight="1">
      <c r="A27" s="7"/>
      <c r="B27" s="391"/>
      <c r="C27" s="391"/>
      <c r="D27" s="391"/>
      <c r="E27" s="391"/>
      <c r="F27" s="391"/>
      <c r="G27" s="391"/>
      <c r="H27" s="391"/>
      <c r="I27" s="391"/>
      <c r="J27" s="391"/>
      <c r="K27" s="391"/>
      <c r="L27" s="391"/>
      <c r="M27" s="391"/>
      <c r="N27" s="391"/>
      <c r="O27" s="391"/>
      <c r="P27" s="25"/>
      <c r="Q27" s="355"/>
      <c r="R27" s="356"/>
      <c r="S27" s="356"/>
      <c r="T27" s="356"/>
      <c r="U27" s="356"/>
      <c r="V27" s="356"/>
      <c r="W27" s="356"/>
      <c r="X27" s="356"/>
      <c r="Y27" s="356"/>
      <c r="Z27" s="356"/>
      <c r="AA27" s="356"/>
      <c r="AB27" s="356"/>
      <c r="AC27" s="356"/>
      <c r="AD27" s="356"/>
      <c r="AE27" s="356"/>
      <c r="AF27" s="356"/>
      <c r="AG27" s="356"/>
      <c r="AH27" s="356"/>
      <c r="AI27" s="392"/>
      <c r="AJ27" s="392"/>
      <c r="AK27" s="392"/>
      <c r="AL27" s="356"/>
      <c r="AM27" s="356"/>
      <c r="AN27" s="356"/>
      <c r="AO27" s="356"/>
      <c r="AP27" s="356"/>
      <c r="AQ27" s="392"/>
      <c r="AR27" s="392"/>
      <c r="AS27" s="392"/>
      <c r="AT27" s="356"/>
      <c r="AU27" s="356"/>
      <c r="AV27" s="356"/>
      <c r="AW27" s="356"/>
      <c r="AX27" s="393"/>
      <c r="AY27" s="29"/>
      <c r="AZ27" s="677"/>
      <c r="BA27" s="677"/>
      <c r="BB27" s="677"/>
      <c r="BC27" s="677"/>
      <c r="BD27" s="677"/>
      <c r="BE27" s="677"/>
      <c r="BF27" s="677"/>
      <c r="BG27" s="677"/>
      <c r="BH27" s="677"/>
      <c r="BI27" s="40"/>
      <c r="BJ27" s="400"/>
      <c r="BK27" s="401"/>
      <c r="BL27" s="401"/>
      <c r="BM27" s="401"/>
      <c r="BN27" s="401"/>
      <c r="BO27" s="401"/>
      <c r="BP27" s="401"/>
      <c r="BQ27" s="401"/>
      <c r="BR27" s="401"/>
      <c r="BS27" s="401"/>
      <c r="BT27" s="401"/>
      <c r="BU27" s="401"/>
      <c r="BV27" s="401"/>
      <c r="BW27" s="401"/>
      <c r="BX27" s="401"/>
      <c r="BY27" s="401"/>
      <c r="BZ27" s="401"/>
      <c r="CA27" s="401"/>
      <c r="CB27" s="401"/>
      <c r="CC27" s="672"/>
      <c r="CD27" s="672"/>
      <c r="CE27" s="672"/>
      <c r="CF27" s="672"/>
      <c r="CG27" s="672"/>
      <c r="CH27" s="672"/>
      <c r="CI27" s="672"/>
      <c r="CJ27" s="672"/>
      <c r="CK27" s="672"/>
      <c r="CL27" s="678"/>
      <c r="CM27" s="31"/>
      <c r="CN27" s="392"/>
      <c r="CO27" s="392"/>
      <c r="CP27" s="392"/>
      <c r="CQ27" s="392"/>
      <c r="CR27" s="392"/>
      <c r="CS27" s="392"/>
      <c r="CT27" s="392"/>
      <c r="CU27" s="392"/>
      <c r="CV27" s="392"/>
      <c r="CW27" s="392"/>
      <c r="CX27" s="392"/>
      <c r="CY27" s="30"/>
      <c r="CZ27" s="404"/>
      <c r="DA27" s="405"/>
      <c r="DB27" s="405"/>
      <c r="DC27" s="405"/>
      <c r="DD27" s="405"/>
      <c r="DE27" s="405"/>
      <c r="DF27" s="405"/>
      <c r="DG27" s="405"/>
      <c r="DH27" s="405"/>
      <c r="DI27" s="405"/>
      <c r="DJ27" s="405"/>
      <c r="DK27" s="405"/>
      <c r="DL27" s="405"/>
      <c r="DM27" s="405"/>
      <c r="DN27" s="405"/>
      <c r="DO27" s="405"/>
      <c r="DP27" s="405"/>
      <c r="DQ27" s="405"/>
      <c r="DR27" s="405"/>
      <c r="DS27" s="356"/>
      <c r="DT27" s="356"/>
      <c r="DU27" s="357"/>
      <c r="DV27" s="674"/>
      <c r="DW27" s="672"/>
      <c r="DX27" s="672"/>
      <c r="DY27" s="672"/>
      <c r="DZ27" s="672"/>
      <c r="EA27" s="672"/>
      <c r="EB27" s="673"/>
    </row>
    <row r="28" spans="1:132" s="10" customFormat="1" ht="6.2" customHeight="1">
      <c r="A28" s="7"/>
      <c r="B28" s="391"/>
      <c r="C28" s="391"/>
      <c r="D28" s="391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25"/>
      <c r="Q28" s="355" t="str">
        <f>IF(入力表!F9="","",TEXT(入力表!F9,"ggg"))</f>
        <v>令和</v>
      </c>
      <c r="R28" s="356"/>
      <c r="S28" s="356"/>
      <c r="T28" s="356"/>
      <c r="U28" s="356"/>
      <c r="V28" s="356" t="str">
        <f>IF(入力表!F9="","",TEXT(入力表!F9,"e"))</f>
        <v>6</v>
      </c>
      <c r="W28" s="356"/>
      <c r="X28" s="356"/>
      <c r="Y28" s="356"/>
      <c r="Z28" s="356"/>
      <c r="AA28" s="356" t="s">
        <v>52</v>
      </c>
      <c r="AB28" s="356"/>
      <c r="AC28" s="356"/>
      <c r="AD28" s="356">
        <f>IF(入力表!F9="","",MONTH(入力表!F9))</f>
        <v>9</v>
      </c>
      <c r="AE28" s="356"/>
      <c r="AF28" s="356"/>
      <c r="AG28" s="356"/>
      <c r="AH28" s="356"/>
      <c r="AI28" s="391" t="s">
        <v>53</v>
      </c>
      <c r="AJ28" s="392"/>
      <c r="AK28" s="392"/>
      <c r="AL28" s="356">
        <f>IF(入力表!F9="","",DAY(入力表!F9))</f>
        <v>30</v>
      </c>
      <c r="AM28" s="356"/>
      <c r="AN28" s="356"/>
      <c r="AO28" s="356"/>
      <c r="AP28" s="356"/>
      <c r="AQ28" s="391" t="s">
        <v>54</v>
      </c>
      <c r="AR28" s="392"/>
      <c r="AS28" s="392"/>
      <c r="AT28" s="356" t="s">
        <v>59</v>
      </c>
      <c r="AU28" s="356"/>
      <c r="AV28" s="356"/>
      <c r="AW28" s="356"/>
      <c r="AX28" s="393"/>
      <c r="AY28" s="29"/>
      <c r="AZ28" s="677"/>
      <c r="BA28" s="677"/>
      <c r="BB28" s="677"/>
      <c r="BC28" s="677"/>
      <c r="BD28" s="677"/>
      <c r="BE28" s="677"/>
      <c r="BF28" s="677"/>
      <c r="BG28" s="677"/>
      <c r="BH28" s="677"/>
      <c r="BI28" s="40"/>
      <c r="BJ28" s="404">
        <f>IF(入力表!D6="","",入力表!D6)</f>
        <v>230000</v>
      </c>
      <c r="BK28" s="401"/>
      <c r="BL28" s="401"/>
      <c r="BM28" s="401"/>
      <c r="BN28" s="401"/>
      <c r="BO28" s="401"/>
      <c r="BP28" s="401"/>
      <c r="BQ28" s="401"/>
      <c r="BR28" s="401"/>
      <c r="BS28" s="401"/>
      <c r="BT28" s="401"/>
      <c r="BU28" s="401"/>
      <c r="BV28" s="401"/>
      <c r="BW28" s="401"/>
      <c r="BX28" s="401"/>
      <c r="BY28" s="401"/>
      <c r="BZ28" s="401"/>
      <c r="CA28" s="401"/>
      <c r="CB28" s="401"/>
      <c r="CC28" s="410" t="s">
        <v>60</v>
      </c>
      <c r="CD28" s="672"/>
      <c r="CE28" s="672"/>
      <c r="CF28" s="672"/>
      <c r="CG28" s="672"/>
      <c r="CH28" s="672"/>
      <c r="CI28" s="672"/>
      <c r="CJ28" s="672"/>
      <c r="CK28" s="672"/>
      <c r="CL28" s="678"/>
      <c r="CM28" s="31"/>
      <c r="CN28" s="392"/>
      <c r="CO28" s="392"/>
      <c r="CP28" s="392"/>
      <c r="CQ28" s="392"/>
      <c r="CR28" s="392"/>
      <c r="CS28" s="392"/>
      <c r="CT28" s="392"/>
      <c r="CU28" s="392"/>
      <c r="CV28" s="392"/>
      <c r="CW28" s="392"/>
      <c r="CX28" s="392"/>
      <c r="CY28" s="30"/>
      <c r="CZ28" s="404"/>
      <c r="DA28" s="405"/>
      <c r="DB28" s="405"/>
      <c r="DC28" s="405"/>
      <c r="DD28" s="405"/>
      <c r="DE28" s="405"/>
      <c r="DF28" s="405"/>
      <c r="DG28" s="405"/>
      <c r="DH28" s="405"/>
      <c r="DI28" s="405"/>
      <c r="DJ28" s="405"/>
      <c r="DK28" s="405"/>
      <c r="DL28" s="405"/>
      <c r="DM28" s="405"/>
      <c r="DN28" s="405"/>
      <c r="DO28" s="405"/>
      <c r="DP28" s="405"/>
      <c r="DQ28" s="405"/>
      <c r="DR28" s="405"/>
      <c r="DS28" s="356"/>
      <c r="DT28" s="356"/>
      <c r="DU28" s="357"/>
      <c r="DV28" s="674"/>
      <c r="DW28" s="672"/>
      <c r="DX28" s="672"/>
      <c r="DY28" s="672"/>
      <c r="DZ28" s="672"/>
      <c r="EA28" s="672"/>
      <c r="EB28" s="673"/>
    </row>
    <row r="29" spans="1:132" s="10" customFormat="1" ht="6.2" customHeight="1">
      <c r="A29" s="7"/>
      <c r="B29" s="391"/>
      <c r="C29" s="391"/>
      <c r="D29" s="391"/>
      <c r="E29" s="391"/>
      <c r="F29" s="391"/>
      <c r="G29" s="391"/>
      <c r="H29" s="391"/>
      <c r="I29" s="391"/>
      <c r="J29" s="391"/>
      <c r="K29" s="391"/>
      <c r="L29" s="391"/>
      <c r="M29" s="391"/>
      <c r="N29" s="391"/>
      <c r="O29" s="391"/>
      <c r="P29" s="25"/>
      <c r="Q29" s="355"/>
      <c r="R29" s="356"/>
      <c r="S29" s="356"/>
      <c r="T29" s="356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  <c r="AG29" s="356"/>
      <c r="AH29" s="356"/>
      <c r="AI29" s="392"/>
      <c r="AJ29" s="392"/>
      <c r="AK29" s="392"/>
      <c r="AL29" s="356"/>
      <c r="AM29" s="356"/>
      <c r="AN29" s="356"/>
      <c r="AO29" s="356"/>
      <c r="AP29" s="356"/>
      <c r="AQ29" s="392"/>
      <c r="AR29" s="392"/>
      <c r="AS29" s="392"/>
      <c r="AT29" s="356"/>
      <c r="AU29" s="356"/>
      <c r="AV29" s="356"/>
      <c r="AW29" s="356"/>
      <c r="AX29" s="393"/>
      <c r="AY29" s="29"/>
      <c r="AZ29" s="677"/>
      <c r="BA29" s="677"/>
      <c r="BB29" s="677"/>
      <c r="BC29" s="677"/>
      <c r="BD29" s="677"/>
      <c r="BE29" s="677"/>
      <c r="BF29" s="677"/>
      <c r="BG29" s="677"/>
      <c r="BH29" s="677"/>
      <c r="BI29" s="40"/>
      <c r="BJ29" s="400"/>
      <c r="BK29" s="401"/>
      <c r="BL29" s="401"/>
      <c r="BM29" s="401"/>
      <c r="BN29" s="401"/>
      <c r="BO29" s="401"/>
      <c r="BP29" s="401"/>
      <c r="BQ29" s="401"/>
      <c r="BR29" s="401"/>
      <c r="BS29" s="401"/>
      <c r="BT29" s="401"/>
      <c r="BU29" s="401"/>
      <c r="BV29" s="401"/>
      <c r="BW29" s="401"/>
      <c r="BX29" s="401"/>
      <c r="BY29" s="401"/>
      <c r="BZ29" s="401"/>
      <c r="CA29" s="401"/>
      <c r="CB29" s="401"/>
      <c r="CC29" s="672"/>
      <c r="CD29" s="672"/>
      <c r="CE29" s="672"/>
      <c r="CF29" s="672"/>
      <c r="CG29" s="672"/>
      <c r="CH29" s="672"/>
      <c r="CI29" s="672"/>
      <c r="CJ29" s="672"/>
      <c r="CK29" s="672"/>
      <c r="CL29" s="678"/>
      <c r="CM29" s="31"/>
      <c r="CN29" s="392"/>
      <c r="CO29" s="392"/>
      <c r="CP29" s="392"/>
      <c r="CQ29" s="392"/>
      <c r="CR29" s="392"/>
      <c r="CS29" s="392"/>
      <c r="CT29" s="392"/>
      <c r="CU29" s="392"/>
      <c r="CV29" s="392"/>
      <c r="CW29" s="392"/>
      <c r="CX29" s="392"/>
      <c r="CY29" s="30"/>
      <c r="CZ29" s="404"/>
      <c r="DA29" s="405"/>
      <c r="DB29" s="405"/>
      <c r="DC29" s="405"/>
      <c r="DD29" s="405"/>
      <c r="DE29" s="405"/>
      <c r="DF29" s="405"/>
      <c r="DG29" s="405"/>
      <c r="DH29" s="405"/>
      <c r="DI29" s="405"/>
      <c r="DJ29" s="405"/>
      <c r="DK29" s="405"/>
      <c r="DL29" s="405"/>
      <c r="DM29" s="405"/>
      <c r="DN29" s="405"/>
      <c r="DO29" s="405"/>
      <c r="DP29" s="405"/>
      <c r="DQ29" s="405"/>
      <c r="DR29" s="405"/>
      <c r="DS29" s="356"/>
      <c r="DT29" s="356"/>
      <c r="DU29" s="357"/>
      <c r="DV29" s="674"/>
      <c r="DW29" s="672"/>
      <c r="DX29" s="672"/>
      <c r="DY29" s="672"/>
      <c r="DZ29" s="672"/>
      <c r="EA29" s="672"/>
      <c r="EB29" s="673"/>
    </row>
    <row r="30" spans="1:132" s="10" customFormat="1" ht="6.2" customHeight="1">
      <c r="A30" s="7"/>
      <c r="B30" s="391"/>
      <c r="C30" s="391"/>
      <c r="D30" s="391"/>
      <c r="E30" s="391"/>
      <c r="F30" s="391"/>
      <c r="G30" s="391"/>
      <c r="H30" s="391"/>
      <c r="I30" s="391"/>
      <c r="J30" s="391"/>
      <c r="K30" s="391"/>
      <c r="L30" s="391"/>
      <c r="M30" s="391"/>
      <c r="N30" s="391"/>
      <c r="O30" s="391"/>
      <c r="P30" s="25"/>
      <c r="Q30" s="355"/>
      <c r="R30" s="356"/>
      <c r="S30" s="356"/>
      <c r="T30" s="356"/>
      <c r="U30" s="356"/>
      <c r="V30" s="356"/>
      <c r="W30" s="356"/>
      <c r="X30" s="356"/>
      <c r="Y30" s="356"/>
      <c r="Z30" s="356"/>
      <c r="AA30" s="356"/>
      <c r="AB30" s="356"/>
      <c r="AC30" s="356"/>
      <c r="AD30" s="356"/>
      <c r="AE30" s="356"/>
      <c r="AF30" s="356"/>
      <c r="AG30" s="356"/>
      <c r="AH30" s="356"/>
      <c r="AI30" s="392"/>
      <c r="AJ30" s="392"/>
      <c r="AK30" s="392"/>
      <c r="AL30" s="356"/>
      <c r="AM30" s="356"/>
      <c r="AN30" s="356"/>
      <c r="AO30" s="356"/>
      <c r="AP30" s="356"/>
      <c r="AQ30" s="392"/>
      <c r="AR30" s="392"/>
      <c r="AS30" s="392"/>
      <c r="AT30" s="356"/>
      <c r="AU30" s="356"/>
      <c r="AV30" s="356"/>
      <c r="AW30" s="356"/>
      <c r="AX30" s="393"/>
      <c r="AY30" s="29"/>
      <c r="AZ30" s="677"/>
      <c r="BA30" s="677"/>
      <c r="BB30" s="677"/>
      <c r="BC30" s="677"/>
      <c r="BD30" s="677"/>
      <c r="BE30" s="677"/>
      <c r="BF30" s="677"/>
      <c r="BG30" s="677"/>
      <c r="BH30" s="677"/>
      <c r="BI30" s="40"/>
      <c r="BJ30" s="400"/>
      <c r="BK30" s="401"/>
      <c r="BL30" s="401"/>
      <c r="BM30" s="401"/>
      <c r="BN30" s="401"/>
      <c r="BO30" s="401"/>
      <c r="BP30" s="401"/>
      <c r="BQ30" s="401"/>
      <c r="BR30" s="401"/>
      <c r="BS30" s="401"/>
      <c r="BT30" s="401"/>
      <c r="BU30" s="401"/>
      <c r="BV30" s="401"/>
      <c r="BW30" s="401"/>
      <c r="BX30" s="401"/>
      <c r="BY30" s="401"/>
      <c r="BZ30" s="401"/>
      <c r="CA30" s="401"/>
      <c r="CB30" s="401"/>
      <c r="CC30" s="672"/>
      <c r="CD30" s="672"/>
      <c r="CE30" s="672"/>
      <c r="CF30" s="672"/>
      <c r="CG30" s="672"/>
      <c r="CH30" s="672"/>
      <c r="CI30" s="672"/>
      <c r="CJ30" s="672"/>
      <c r="CK30" s="672"/>
      <c r="CL30" s="678"/>
      <c r="CM30" s="31"/>
      <c r="CN30" s="392"/>
      <c r="CO30" s="392"/>
      <c r="CP30" s="392"/>
      <c r="CQ30" s="392"/>
      <c r="CR30" s="392"/>
      <c r="CS30" s="392"/>
      <c r="CT30" s="392"/>
      <c r="CU30" s="392"/>
      <c r="CV30" s="392"/>
      <c r="CW30" s="392"/>
      <c r="CX30" s="392"/>
      <c r="CY30" s="30"/>
      <c r="CZ30" s="404"/>
      <c r="DA30" s="405"/>
      <c r="DB30" s="405"/>
      <c r="DC30" s="405"/>
      <c r="DD30" s="405"/>
      <c r="DE30" s="405"/>
      <c r="DF30" s="405"/>
      <c r="DG30" s="405"/>
      <c r="DH30" s="405"/>
      <c r="DI30" s="405"/>
      <c r="DJ30" s="405"/>
      <c r="DK30" s="405"/>
      <c r="DL30" s="405"/>
      <c r="DM30" s="405"/>
      <c r="DN30" s="405"/>
      <c r="DO30" s="405"/>
      <c r="DP30" s="405"/>
      <c r="DQ30" s="405"/>
      <c r="DR30" s="405"/>
      <c r="DS30" s="356"/>
      <c r="DT30" s="356"/>
      <c r="DU30" s="357"/>
      <c r="DV30" s="674"/>
      <c r="DW30" s="672"/>
      <c r="DX30" s="672"/>
      <c r="DY30" s="672"/>
      <c r="DZ30" s="672"/>
      <c r="EA30" s="672"/>
      <c r="EB30" s="673"/>
    </row>
    <row r="31" spans="1:132" s="10" customFormat="1" ht="6.2" customHeight="1">
      <c r="A31" s="32"/>
      <c r="B31" s="429"/>
      <c r="C31" s="429"/>
      <c r="D31" s="429"/>
      <c r="E31" s="429"/>
      <c r="F31" s="429"/>
      <c r="G31" s="429"/>
      <c r="H31" s="429"/>
      <c r="I31" s="429"/>
      <c r="J31" s="429"/>
      <c r="K31" s="429"/>
      <c r="L31" s="429"/>
      <c r="M31" s="429"/>
      <c r="N31" s="429"/>
      <c r="O31" s="429"/>
      <c r="P31" s="33"/>
      <c r="Q31" s="358"/>
      <c r="R31" s="356"/>
      <c r="S31" s="356"/>
      <c r="T31" s="356"/>
      <c r="U31" s="356"/>
      <c r="V31" s="359"/>
      <c r="W31" s="359"/>
      <c r="X31" s="359"/>
      <c r="Y31" s="359"/>
      <c r="Z31" s="359"/>
      <c r="AA31" s="356"/>
      <c r="AB31" s="356"/>
      <c r="AC31" s="356"/>
      <c r="AD31" s="359"/>
      <c r="AE31" s="359"/>
      <c r="AF31" s="359"/>
      <c r="AG31" s="359"/>
      <c r="AH31" s="359"/>
      <c r="AI31" s="392"/>
      <c r="AJ31" s="392"/>
      <c r="AK31" s="392"/>
      <c r="AL31" s="359"/>
      <c r="AM31" s="359"/>
      <c r="AN31" s="359"/>
      <c r="AO31" s="359"/>
      <c r="AP31" s="359"/>
      <c r="AQ31" s="392"/>
      <c r="AR31" s="392"/>
      <c r="AS31" s="392"/>
      <c r="AT31" s="359"/>
      <c r="AU31" s="359"/>
      <c r="AV31" s="359"/>
      <c r="AW31" s="359"/>
      <c r="AX31" s="394"/>
      <c r="AY31" s="279"/>
      <c r="AZ31" s="273"/>
      <c r="BA31" s="273"/>
      <c r="BB31" s="273"/>
      <c r="BC31" s="273"/>
      <c r="BD31" s="273"/>
      <c r="BE31" s="273"/>
      <c r="BF31" s="41"/>
      <c r="BG31" s="41"/>
      <c r="BH31" s="41"/>
      <c r="BI31" s="42"/>
      <c r="BJ31" s="408"/>
      <c r="BK31" s="409"/>
      <c r="BL31" s="409"/>
      <c r="BM31" s="409"/>
      <c r="BN31" s="409"/>
      <c r="BO31" s="409"/>
      <c r="BP31" s="409"/>
      <c r="BQ31" s="409"/>
      <c r="BR31" s="409"/>
      <c r="BS31" s="409"/>
      <c r="BT31" s="409"/>
      <c r="BU31" s="409"/>
      <c r="BV31" s="409"/>
      <c r="BW31" s="409"/>
      <c r="BX31" s="409"/>
      <c r="BY31" s="409"/>
      <c r="BZ31" s="409"/>
      <c r="CA31" s="409"/>
      <c r="CB31" s="409"/>
      <c r="CC31" s="679"/>
      <c r="CD31" s="679"/>
      <c r="CE31" s="679"/>
      <c r="CF31" s="679"/>
      <c r="CG31" s="679"/>
      <c r="CH31" s="679"/>
      <c r="CI31" s="679"/>
      <c r="CJ31" s="679"/>
      <c r="CK31" s="679"/>
      <c r="CL31" s="680"/>
      <c r="CM31" s="24"/>
      <c r="CN31" s="392"/>
      <c r="CO31" s="392"/>
      <c r="CP31" s="392"/>
      <c r="CQ31" s="392"/>
      <c r="CR31" s="392"/>
      <c r="CS31" s="392"/>
      <c r="CT31" s="392"/>
      <c r="CU31" s="392"/>
      <c r="CV31" s="392"/>
      <c r="CW31" s="392"/>
      <c r="CX31" s="392"/>
      <c r="CY31" s="25"/>
      <c r="CZ31" s="406"/>
      <c r="DA31" s="407"/>
      <c r="DB31" s="407"/>
      <c r="DC31" s="407"/>
      <c r="DD31" s="407"/>
      <c r="DE31" s="407"/>
      <c r="DF31" s="407"/>
      <c r="DG31" s="407"/>
      <c r="DH31" s="407"/>
      <c r="DI31" s="407"/>
      <c r="DJ31" s="407"/>
      <c r="DK31" s="407"/>
      <c r="DL31" s="407"/>
      <c r="DM31" s="407"/>
      <c r="DN31" s="407"/>
      <c r="DO31" s="407"/>
      <c r="DP31" s="407"/>
      <c r="DQ31" s="407"/>
      <c r="DR31" s="407"/>
      <c r="DS31" s="359"/>
      <c r="DT31" s="359"/>
      <c r="DU31" s="360"/>
      <c r="DV31" s="674"/>
      <c r="DW31" s="672"/>
      <c r="DX31" s="672"/>
      <c r="DY31" s="672"/>
      <c r="DZ31" s="672"/>
      <c r="EA31" s="672"/>
      <c r="EB31" s="673"/>
    </row>
    <row r="32" spans="1:132" s="10" customFormat="1" ht="6.2" customHeight="1">
      <c r="A32" s="177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9"/>
      <c r="Q32" s="411" t="s">
        <v>61</v>
      </c>
      <c r="R32" s="681"/>
      <c r="S32" s="681"/>
      <c r="T32" s="681"/>
      <c r="U32" s="681"/>
      <c r="V32" s="681"/>
      <c r="W32" s="681"/>
      <c r="X32" s="681"/>
      <c r="Y32" s="681"/>
      <c r="Z32" s="681"/>
      <c r="AA32" s="681"/>
      <c r="AB32" s="681"/>
      <c r="AC32" s="681"/>
      <c r="AD32" s="681"/>
      <c r="AE32" s="681"/>
      <c r="AF32" s="681"/>
      <c r="AG32" s="681"/>
      <c r="AH32" s="681"/>
      <c r="AI32" s="681"/>
      <c r="AJ32" s="681"/>
      <c r="AK32" s="681"/>
      <c r="AL32" s="681"/>
      <c r="AM32" s="681"/>
      <c r="AN32" s="681"/>
      <c r="AO32" s="681"/>
      <c r="AP32" s="681"/>
      <c r="AQ32" s="681"/>
      <c r="AR32" s="681"/>
      <c r="AS32" s="681"/>
      <c r="AT32" s="681"/>
      <c r="AU32" s="681"/>
      <c r="AV32" s="681"/>
      <c r="AW32" s="681"/>
      <c r="AX32" s="682"/>
      <c r="AY32" s="411" t="str">
        <f>IF(入力表!D7="","",TEXT(入力表!D7,"ggg"))</f>
        <v>令和</v>
      </c>
      <c r="AZ32" s="412"/>
      <c r="BA32" s="412"/>
      <c r="BB32" s="412"/>
      <c r="BC32" s="412"/>
      <c r="BD32" s="389" t="str">
        <f>IF(入力表!D7="","",TEXT(入力表!D7,"e"))</f>
        <v>6</v>
      </c>
      <c r="BE32" s="389"/>
      <c r="BF32" s="389"/>
      <c r="BG32" s="389"/>
      <c r="BH32" s="389"/>
      <c r="BI32" s="389" t="s">
        <v>52</v>
      </c>
      <c r="BJ32" s="389"/>
      <c r="BK32" s="389"/>
      <c r="BL32" s="389"/>
      <c r="BM32" s="389">
        <f>IF(入力表!D7="","",MONTH(入力表!D7))</f>
        <v>9</v>
      </c>
      <c r="BN32" s="389"/>
      <c r="BO32" s="389"/>
      <c r="BP32" s="389"/>
      <c r="BQ32" s="389"/>
      <c r="BR32" s="389" t="s">
        <v>53</v>
      </c>
      <c r="BS32" s="389"/>
      <c r="BT32" s="389"/>
      <c r="BU32" s="389"/>
      <c r="BV32" s="389">
        <f>IF(入力表!D7="","",DAY(入力表!D7))</f>
        <v>1</v>
      </c>
      <c r="BW32" s="389"/>
      <c r="BX32" s="389"/>
      <c r="BY32" s="389"/>
      <c r="BZ32" s="389"/>
      <c r="CA32" s="389" t="s">
        <v>54</v>
      </c>
      <c r="CB32" s="389"/>
      <c r="CC32" s="389"/>
      <c r="CD32" s="389"/>
      <c r="CE32" s="389"/>
      <c r="CF32" s="389" t="s">
        <v>55</v>
      </c>
      <c r="CG32" s="389"/>
      <c r="CH32" s="389"/>
      <c r="CI32" s="389"/>
      <c r="CJ32" s="389" t="str">
        <f>IF(入力表!F7="","",TEXT(入力表!F7,"ggg"))</f>
        <v>令和</v>
      </c>
      <c r="CK32" s="389"/>
      <c r="CL32" s="389"/>
      <c r="CM32" s="389"/>
      <c r="CN32" s="389" t="str">
        <f>IF(入力表!F7="","",TEXT(入力表!F7,"e"))</f>
        <v>6</v>
      </c>
      <c r="CO32" s="389"/>
      <c r="CP32" s="389"/>
      <c r="CQ32" s="389"/>
      <c r="CR32" s="389"/>
      <c r="CS32" s="389" t="s">
        <v>52</v>
      </c>
      <c r="CT32" s="389"/>
      <c r="CU32" s="389"/>
      <c r="CV32" s="389"/>
      <c r="CW32" s="389">
        <f>IF(入力表!F7="","",MONTH(入力表!F7))</f>
        <v>9</v>
      </c>
      <c r="CX32" s="389"/>
      <c r="CY32" s="389"/>
      <c r="CZ32" s="389"/>
      <c r="DA32" s="389"/>
      <c r="DB32" s="389" t="s">
        <v>53</v>
      </c>
      <c r="DC32" s="389"/>
      <c r="DD32" s="389"/>
      <c r="DE32" s="389"/>
      <c r="DF32" s="389">
        <f>IF(入力表!F7="","",DAY(入力表!F7))</f>
        <v>30</v>
      </c>
      <c r="DG32" s="389"/>
      <c r="DH32" s="389"/>
      <c r="DI32" s="389"/>
      <c r="DJ32" s="389"/>
      <c r="DK32" s="389" t="s">
        <v>54</v>
      </c>
      <c r="DL32" s="389"/>
      <c r="DM32" s="389"/>
      <c r="DN32" s="389"/>
      <c r="DO32" s="389"/>
      <c r="DP32" s="389" t="s">
        <v>59</v>
      </c>
      <c r="DQ32" s="389"/>
      <c r="DR32" s="389"/>
      <c r="DS32" s="389"/>
      <c r="DT32" s="389"/>
      <c r="DU32" s="390"/>
      <c r="DV32" s="674"/>
      <c r="DW32" s="672"/>
      <c r="DX32" s="672"/>
      <c r="DY32" s="672"/>
      <c r="DZ32" s="672"/>
      <c r="EA32" s="672"/>
      <c r="EB32" s="673"/>
    </row>
    <row r="33" spans="1:149" s="10" customFormat="1" ht="6.2" customHeight="1">
      <c r="A33" s="39"/>
      <c r="P33" s="43"/>
      <c r="Q33" s="683"/>
      <c r="R33" s="684"/>
      <c r="S33" s="684"/>
      <c r="T33" s="684"/>
      <c r="U33" s="684"/>
      <c r="V33" s="684"/>
      <c r="W33" s="684"/>
      <c r="X33" s="684"/>
      <c r="Y33" s="684"/>
      <c r="Z33" s="684"/>
      <c r="AA33" s="684"/>
      <c r="AB33" s="684"/>
      <c r="AC33" s="684"/>
      <c r="AD33" s="684"/>
      <c r="AE33" s="684"/>
      <c r="AF33" s="684"/>
      <c r="AG33" s="684"/>
      <c r="AH33" s="684"/>
      <c r="AI33" s="684"/>
      <c r="AJ33" s="684"/>
      <c r="AK33" s="684"/>
      <c r="AL33" s="684"/>
      <c r="AM33" s="684"/>
      <c r="AN33" s="684"/>
      <c r="AO33" s="684"/>
      <c r="AP33" s="684"/>
      <c r="AQ33" s="684"/>
      <c r="AR33" s="684"/>
      <c r="AS33" s="684"/>
      <c r="AT33" s="684"/>
      <c r="AU33" s="684"/>
      <c r="AV33" s="684"/>
      <c r="AW33" s="684"/>
      <c r="AX33" s="685"/>
      <c r="AY33" s="413"/>
      <c r="AZ33" s="387"/>
      <c r="BA33" s="387"/>
      <c r="BB33" s="387"/>
      <c r="BC33" s="387"/>
      <c r="BD33" s="356"/>
      <c r="BE33" s="356"/>
      <c r="BF33" s="356"/>
      <c r="BG33" s="356"/>
      <c r="BH33" s="356"/>
      <c r="BI33" s="356"/>
      <c r="BJ33" s="356"/>
      <c r="BK33" s="356"/>
      <c r="BL33" s="356"/>
      <c r="BM33" s="356"/>
      <c r="BN33" s="356"/>
      <c r="BO33" s="356"/>
      <c r="BP33" s="356"/>
      <c r="BQ33" s="356"/>
      <c r="BR33" s="356"/>
      <c r="BS33" s="356"/>
      <c r="BT33" s="356"/>
      <c r="BU33" s="356"/>
      <c r="BV33" s="356"/>
      <c r="BW33" s="356"/>
      <c r="BX33" s="356"/>
      <c r="BY33" s="356"/>
      <c r="BZ33" s="356"/>
      <c r="CA33" s="356"/>
      <c r="CB33" s="356"/>
      <c r="CC33" s="356"/>
      <c r="CD33" s="356"/>
      <c r="CE33" s="356"/>
      <c r="CF33" s="356"/>
      <c r="CG33" s="356"/>
      <c r="CH33" s="356"/>
      <c r="CI33" s="356"/>
      <c r="CJ33" s="356"/>
      <c r="CK33" s="356"/>
      <c r="CL33" s="356"/>
      <c r="CM33" s="356"/>
      <c r="CN33" s="356"/>
      <c r="CO33" s="356"/>
      <c r="CP33" s="356"/>
      <c r="CQ33" s="356"/>
      <c r="CR33" s="356"/>
      <c r="CS33" s="356"/>
      <c r="CT33" s="356"/>
      <c r="CU33" s="356"/>
      <c r="CV33" s="356"/>
      <c r="CW33" s="356"/>
      <c r="CX33" s="356"/>
      <c r="CY33" s="356"/>
      <c r="CZ33" s="356"/>
      <c r="DA33" s="356"/>
      <c r="DB33" s="356"/>
      <c r="DC33" s="356"/>
      <c r="DD33" s="356"/>
      <c r="DE33" s="356"/>
      <c r="DF33" s="356"/>
      <c r="DG33" s="356"/>
      <c r="DH33" s="356"/>
      <c r="DI33" s="356"/>
      <c r="DJ33" s="356"/>
      <c r="DK33" s="356"/>
      <c r="DL33" s="356"/>
      <c r="DM33" s="356"/>
      <c r="DN33" s="356"/>
      <c r="DO33" s="356"/>
      <c r="DP33" s="356"/>
      <c r="DQ33" s="356"/>
      <c r="DR33" s="356"/>
      <c r="DS33" s="356"/>
      <c r="DT33" s="356"/>
      <c r="DU33" s="357"/>
      <c r="DV33" s="674"/>
      <c r="DW33" s="672"/>
      <c r="DX33" s="672"/>
      <c r="DY33" s="672"/>
      <c r="DZ33" s="672"/>
      <c r="EA33" s="672"/>
      <c r="EB33" s="673"/>
    </row>
    <row r="34" spans="1:149" s="10" customFormat="1" ht="6.2" customHeight="1">
      <c r="A34" s="39"/>
      <c r="B34" s="274"/>
      <c r="C34" s="274"/>
      <c r="D34" s="274"/>
      <c r="E34" s="274"/>
      <c r="F34" s="274"/>
      <c r="G34" s="274"/>
      <c r="H34" s="274"/>
      <c r="I34" s="274"/>
      <c r="J34" s="274"/>
      <c r="K34" s="274"/>
      <c r="L34" s="274"/>
      <c r="M34" s="274"/>
      <c r="N34" s="274"/>
      <c r="O34" s="274"/>
      <c r="P34" s="43"/>
      <c r="Q34" s="683"/>
      <c r="R34" s="684"/>
      <c r="S34" s="684"/>
      <c r="T34" s="684"/>
      <c r="U34" s="684"/>
      <c r="V34" s="684"/>
      <c r="W34" s="684"/>
      <c r="X34" s="684"/>
      <c r="Y34" s="684"/>
      <c r="Z34" s="684"/>
      <c r="AA34" s="684"/>
      <c r="AB34" s="684"/>
      <c r="AC34" s="684"/>
      <c r="AD34" s="684"/>
      <c r="AE34" s="684"/>
      <c r="AF34" s="684"/>
      <c r="AG34" s="684"/>
      <c r="AH34" s="684"/>
      <c r="AI34" s="684"/>
      <c r="AJ34" s="684"/>
      <c r="AK34" s="684"/>
      <c r="AL34" s="684"/>
      <c r="AM34" s="684"/>
      <c r="AN34" s="684"/>
      <c r="AO34" s="684"/>
      <c r="AP34" s="684"/>
      <c r="AQ34" s="684"/>
      <c r="AR34" s="684"/>
      <c r="AS34" s="684"/>
      <c r="AT34" s="684"/>
      <c r="AU34" s="684"/>
      <c r="AV34" s="684"/>
      <c r="AW34" s="684"/>
      <c r="AX34" s="685"/>
      <c r="AY34" s="413"/>
      <c r="AZ34" s="387"/>
      <c r="BA34" s="387"/>
      <c r="BB34" s="387"/>
      <c r="BC34" s="387"/>
      <c r="BD34" s="356"/>
      <c r="BE34" s="356"/>
      <c r="BF34" s="356"/>
      <c r="BG34" s="356"/>
      <c r="BH34" s="356"/>
      <c r="BI34" s="356"/>
      <c r="BJ34" s="356"/>
      <c r="BK34" s="356"/>
      <c r="BL34" s="356"/>
      <c r="BM34" s="356"/>
      <c r="BN34" s="356"/>
      <c r="BO34" s="356"/>
      <c r="BP34" s="356"/>
      <c r="BQ34" s="356"/>
      <c r="BR34" s="356"/>
      <c r="BS34" s="356"/>
      <c r="BT34" s="356"/>
      <c r="BU34" s="356"/>
      <c r="BV34" s="356"/>
      <c r="BW34" s="356"/>
      <c r="BX34" s="356"/>
      <c r="BY34" s="356"/>
      <c r="BZ34" s="356"/>
      <c r="CA34" s="356"/>
      <c r="CB34" s="356"/>
      <c r="CC34" s="356"/>
      <c r="CD34" s="356"/>
      <c r="CE34" s="356"/>
      <c r="CF34" s="356"/>
      <c r="CG34" s="356"/>
      <c r="CH34" s="356"/>
      <c r="CI34" s="356"/>
      <c r="CJ34" s="356"/>
      <c r="CK34" s="356"/>
      <c r="CL34" s="356"/>
      <c r="CM34" s="356"/>
      <c r="CN34" s="356"/>
      <c r="CO34" s="356"/>
      <c r="CP34" s="356"/>
      <c r="CQ34" s="356"/>
      <c r="CR34" s="356"/>
      <c r="CS34" s="356"/>
      <c r="CT34" s="356"/>
      <c r="CU34" s="356"/>
      <c r="CV34" s="356"/>
      <c r="CW34" s="356"/>
      <c r="CX34" s="356"/>
      <c r="CY34" s="356"/>
      <c r="CZ34" s="356"/>
      <c r="DA34" s="356"/>
      <c r="DB34" s="356"/>
      <c r="DC34" s="356"/>
      <c r="DD34" s="356"/>
      <c r="DE34" s="356"/>
      <c r="DF34" s="356"/>
      <c r="DG34" s="356"/>
      <c r="DH34" s="356"/>
      <c r="DI34" s="356"/>
      <c r="DJ34" s="356"/>
      <c r="DK34" s="356"/>
      <c r="DL34" s="356"/>
      <c r="DM34" s="356"/>
      <c r="DN34" s="356"/>
      <c r="DO34" s="356"/>
      <c r="DP34" s="356"/>
      <c r="DQ34" s="356"/>
      <c r="DR34" s="356"/>
      <c r="DS34" s="356"/>
      <c r="DT34" s="356"/>
      <c r="DU34" s="357"/>
      <c r="DV34" s="674"/>
      <c r="DW34" s="672"/>
      <c r="DX34" s="672"/>
      <c r="DY34" s="672"/>
      <c r="DZ34" s="672"/>
      <c r="EA34" s="672"/>
      <c r="EB34" s="673"/>
    </row>
    <row r="35" spans="1:149" s="10" customFormat="1" ht="6.2" customHeight="1">
      <c r="A35" s="39"/>
      <c r="B35" s="274"/>
      <c r="C35" s="274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43"/>
      <c r="Q35" s="686"/>
      <c r="R35" s="687"/>
      <c r="S35" s="687"/>
      <c r="T35" s="687"/>
      <c r="U35" s="687"/>
      <c r="V35" s="687"/>
      <c r="W35" s="687"/>
      <c r="X35" s="687"/>
      <c r="Y35" s="687"/>
      <c r="Z35" s="687"/>
      <c r="AA35" s="687"/>
      <c r="AB35" s="687"/>
      <c r="AC35" s="687"/>
      <c r="AD35" s="687"/>
      <c r="AE35" s="687"/>
      <c r="AF35" s="687"/>
      <c r="AG35" s="687"/>
      <c r="AH35" s="687"/>
      <c r="AI35" s="687"/>
      <c r="AJ35" s="687"/>
      <c r="AK35" s="687"/>
      <c r="AL35" s="687"/>
      <c r="AM35" s="687"/>
      <c r="AN35" s="687"/>
      <c r="AO35" s="687"/>
      <c r="AP35" s="687"/>
      <c r="AQ35" s="687"/>
      <c r="AR35" s="687"/>
      <c r="AS35" s="687"/>
      <c r="AT35" s="687"/>
      <c r="AU35" s="687"/>
      <c r="AV35" s="687"/>
      <c r="AW35" s="687"/>
      <c r="AX35" s="688"/>
      <c r="AY35" s="414"/>
      <c r="AZ35" s="415"/>
      <c r="BA35" s="415"/>
      <c r="BB35" s="415"/>
      <c r="BC35" s="415"/>
      <c r="BD35" s="359"/>
      <c r="BE35" s="359"/>
      <c r="BF35" s="359"/>
      <c r="BG35" s="359"/>
      <c r="BH35" s="359"/>
      <c r="BI35" s="359"/>
      <c r="BJ35" s="359"/>
      <c r="BK35" s="359"/>
      <c r="BL35" s="359"/>
      <c r="BM35" s="359"/>
      <c r="BN35" s="359"/>
      <c r="BO35" s="359"/>
      <c r="BP35" s="359"/>
      <c r="BQ35" s="359"/>
      <c r="BR35" s="359"/>
      <c r="BS35" s="359"/>
      <c r="BT35" s="359"/>
      <c r="BU35" s="359"/>
      <c r="BV35" s="359"/>
      <c r="BW35" s="359"/>
      <c r="BX35" s="359"/>
      <c r="BY35" s="359"/>
      <c r="BZ35" s="359"/>
      <c r="CA35" s="359"/>
      <c r="CB35" s="359"/>
      <c r="CC35" s="359"/>
      <c r="CD35" s="359"/>
      <c r="CE35" s="359"/>
      <c r="CF35" s="359"/>
      <c r="CG35" s="359"/>
      <c r="CH35" s="359"/>
      <c r="CI35" s="359"/>
      <c r="CJ35" s="359"/>
      <c r="CK35" s="359"/>
      <c r="CL35" s="359"/>
      <c r="CM35" s="359"/>
      <c r="CN35" s="359"/>
      <c r="CO35" s="359"/>
      <c r="CP35" s="359"/>
      <c r="CQ35" s="359"/>
      <c r="CR35" s="359"/>
      <c r="CS35" s="359"/>
      <c r="CT35" s="359"/>
      <c r="CU35" s="359"/>
      <c r="CV35" s="359"/>
      <c r="CW35" s="359"/>
      <c r="CX35" s="359"/>
      <c r="CY35" s="359"/>
      <c r="CZ35" s="359"/>
      <c r="DA35" s="359"/>
      <c r="DB35" s="359"/>
      <c r="DC35" s="359"/>
      <c r="DD35" s="359"/>
      <c r="DE35" s="359"/>
      <c r="DF35" s="359"/>
      <c r="DG35" s="359"/>
      <c r="DH35" s="359"/>
      <c r="DI35" s="359"/>
      <c r="DJ35" s="359"/>
      <c r="DK35" s="359"/>
      <c r="DL35" s="359"/>
      <c r="DM35" s="359"/>
      <c r="DN35" s="359"/>
      <c r="DO35" s="359"/>
      <c r="DP35" s="359"/>
      <c r="DQ35" s="359"/>
      <c r="DR35" s="359"/>
      <c r="DS35" s="359"/>
      <c r="DT35" s="359"/>
      <c r="DU35" s="360"/>
      <c r="DV35" s="674"/>
      <c r="DW35" s="672"/>
      <c r="DX35" s="672"/>
      <c r="DY35" s="672"/>
      <c r="DZ35" s="672"/>
      <c r="EA35" s="672"/>
      <c r="EB35" s="673"/>
    </row>
    <row r="36" spans="1:149" s="10" customFormat="1" ht="6.2" customHeight="1">
      <c r="A36" s="39"/>
      <c r="B36" s="391" t="s">
        <v>62</v>
      </c>
      <c r="C36" s="391"/>
      <c r="D36" s="391"/>
      <c r="E36" s="391"/>
      <c r="F36" s="391"/>
      <c r="G36" s="391"/>
      <c r="H36" s="391"/>
      <c r="I36" s="391"/>
      <c r="J36" s="391"/>
      <c r="K36" s="391"/>
      <c r="L36" s="391"/>
      <c r="M36" s="391"/>
      <c r="N36" s="391"/>
      <c r="O36" s="392"/>
      <c r="P36" s="43"/>
      <c r="Q36" s="395" t="s">
        <v>63</v>
      </c>
      <c r="R36" s="395"/>
      <c r="S36" s="395"/>
      <c r="T36" s="395"/>
      <c r="U36" s="395"/>
      <c r="V36" s="395"/>
      <c r="W36" s="395"/>
      <c r="X36" s="395"/>
      <c r="Y36" s="395"/>
      <c r="Z36" s="395"/>
      <c r="AA36" s="395"/>
      <c r="AB36" s="395"/>
      <c r="AC36" s="395"/>
      <c r="AD36" s="395"/>
      <c r="AE36" s="395"/>
      <c r="AF36" s="395"/>
      <c r="AG36" s="395"/>
      <c r="AH36" s="395"/>
      <c r="AI36" s="395"/>
      <c r="AJ36" s="395"/>
      <c r="AK36" s="395"/>
      <c r="AL36" s="395"/>
      <c r="AM36" s="395"/>
      <c r="AN36" s="395"/>
      <c r="AO36" s="395"/>
      <c r="AP36" s="395"/>
      <c r="AQ36" s="395"/>
      <c r="AR36" s="395"/>
      <c r="AS36" s="395"/>
      <c r="AT36" s="395"/>
      <c r="AU36" s="395"/>
      <c r="AV36" s="395"/>
      <c r="AW36" s="395"/>
      <c r="AX36" s="395"/>
      <c r="DL36" s="44"/>
      <c r="DM36" s="44"/>
      <c r="DN36" s="44"/>
      <c r="DO36" s="44"/>
      <c r="DP36" s="44"/>
      <c r="DQ36" s="44"/>
      <c r="DR36" s="44"/>
      <c r="DU36" s="45"/>
      <c r="DV36" s="674"/>
      <c r="DW36" s="672"/>
      <c r="DX36" s="672"/>
      <c r="DY36" s="672"/>
      <c r="DZ36" s="672"/>
      <c r="EA36" s="672"/>
      <c r="EB36" s="673"/>
      <c r="EN36" s="274"/>
      <c r="EO36" s="284"/>
      <c r="EP36" s="284"/>
      <c r="EQ36" s="284"/>
      <c r="ER36" s="284"/>
      <c r="ES36" s="284"/>
    </row>
    <row r="37" spans="1:149" s="10" customFormat="1" ht="6.2" customHeight="1">
      <c r="A37" s="39"/>
      <c r="B37" s="391"/>
      <c r="C37" s="391"/>
      <c r="D37" s="391"/>
      <c r="E37" s="391"/>
      <c r="F37" s="391"/>
      <c r="G37" s="391"/>
      <c r="H37" s="391"/>
      <c r="I37" s="391"/>
      <c r="J37" s="391"/>
      <c r="K37" s="391"/>
      <c r="L37" s="391"/>
      <c r="M37" s="391"/>
      <c r="N37" s="391"/>
      <c r="O37" s="392"/>
      <c r="P37" s="43"/>
      <c r="Q37" s="391"/>
      <c r="R37" s="391"/>
      <c r="S37" s="391"/>
      <c r="T37" s="391"/>
      <c r="U37" s="391"/>
      <c r="V37" s="391"/>
      <c r="W37" s="391"/>
      <c r="X37" s="391"/>
      <c r="Y37" s="391"/>
      <c r="Z37" s="391"/>
      <c r="AA37" s="391"/>
      <c r="AB37" s="391"/>
      <c r="AC37" s="391"/>
      <c r="AD37" s="391"/>
      <c r="AE37" s="391"/>
      <c r="AF37" s="391"/>
      <c r="AG37" s="391"/>
      <c r="AH37" s="391"/>
      <c r="AI37" s="391"/>
      <c r="AJ37" s="391"/>
      <c r="AK37" s="391"/>
      <c r="AL37" s="391"/>
      <c r="AM37" s="391"/>
      <c r="AN37" s="391"/>
      <c r="AO37" s="391"/>
      <c r="AP37" s="391"/>
      <c r="AQ37" s="391"/>
      <c r="AR37" s="391"/>
      <c r="AS37" s="391"/>
      <c r="AT37" s="391"/>
      <c r="AU37" s="391"/>
      <c r="AV37" s="391"/>
      <c r="AW37" s="391"/>
      <c r="AX37" s="391"/>
      <c r="DM37" s="273"/>
      <c r="DN37" s="273"/>
      <c r="DO37" s="273"/>
      <c r="DP37" s="273"/>
      <c r="DQ37" s="289"/>
      <c r="DR37" s="289"/>
      <c r="DS37" s="289"/>
      <c r="DT37" s="289"/>
      <c r="DU37" s="46"/>
      <c r="DV37" s="674"/>
      <c r="DW37" s="672"/>
      <c r="DX37" s="672"/>
      <c r="DY37" s="672"/>
      <c r="DZ37" s="672"/>
      <c r="EA37" s="672"/>
      <c r="EB37" s="673"/>
      <c r="EN37" s="284"/>
      <c r="EO37" s="284"/>
      <c r="EP37" s="284"/>
      <c r="EQ37" s="284"/>
      <c r="ER37" s="284"/>
      <c r="ES37" s="284"/>
    </row>
    <row r="38" spans="1:149" s="10" customFormat="1" ht="6.2" customHeight="1">
      <c r="A38" s="7"/>
      <c r="B38" s="391"/>
      <c r="C38" s="391"/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391"/>
      <c r="O38" s="392"/>
      <c r="P38" s="47"/>
      <c r="Q38" s="391"/>
      <c r="R38" s="391"/>
      <c r="S38" s="391"/>
      <c r="T38" s="391"/>
      <c r="U38" s="391"/>
      <c r="V38" s="391"/>
      <c r="W38" s="391"/>
      <c r="X38" s="391"/>
      <c r="Y38" s="391"/>
      <c r="Z38" s="391"/>
      <c r="AA38" s="391"/>
      <c r="AB38" s="391"/>
      <c r="AC38" s="391"/>
      <c r="AD38" s="391"/>
      <c r="AE38" s="391"/>
      <c r="AF38" s="391"/>
      <c r="AG38" s="391"/>
      <c r="AH38" s="391"/>
      <c r="AI38" s="391"/>
      <c r="AJ38" s="391"/>
      <c r="AK38" s="391"/>
      <c r="AL38" s="391"/>
      <c r="AM38" s="391"/>
      <c r="AN38" s="391"/>
      <c r="AO38" s="391"/>
      <c r="AP38" s="391"/>
      <c r="AQ38" s="391"/>
      <c r="AR38" s="391"/>
      <c r="AS38" s="391"/>
      <c r="AT38" s="391"/>
      <c r="AU38" s="391"/>
      <c r="AV38" s="391"/>
      <c r="AW38" s="391"/>
      <c r="AX38" s="391"/>
      <c r="DM38" s="273"/>
      <c r="DN38" s="273"/>
      <c r="DO38" s="273"/>
      <c r="DP38" s="273"/>
      <c r="DQ38" s="289"/>
      <c r="DR38" s="289"/>
      <c r="DS38" s="289"/>
      <c r="DT38" s="289"/>
      <c r="DU38" s="46"/>
      <c r="DV38" s="674"/>
      <c r="DW38" s="672"/>
      <c r="DX38" s="672"/>
      <c r="DY38" s="672"/>
      <c r="DZ38" s="672"/>
      <c r="EA38" s="672"/>
      <c r="EB38" s="673"/>
      <c r="EN38" s="284"/>
      <c r="EO38" s="284"/>
      <c r="EP38" s="284"/>
      <c r="EQ38" s="284"/>
      <c r="ER38" s="284"/>
      <c r="ES38" s="284"/>
    </row>
    <row r="39" spans="1:149" s="10" customFormat="1" ht="6.2" customHeight="1">
      <c r="A39" s="7"/>
      <c r="B39" s="391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2"/>
      <c r="P39" s="47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391"/>
      <c r="AI39" s="391"/>
      <c r="AJ39" s="391"/>
      <c r="AK39" s="391"/>
      <c r="AL39" s="391"/>
      <c r="AM39" s="391"/>
      <c r="AN39" s="391"/>
      <c r="AO39" s="391"/>
      <c r="AP39" s="391"/>
      <c r="AQ39" s="391"/>
      <c r="AR39" s="391"/>
      <c r="AS39" s="391"/>
      <c r="AT39" s="391"/>
      <c r="AU39" s="391"/>
      <c r="AV39" s="391"/>
      <c r="AW39" s="391"/>
      <c r="AX39" s="391"/>
      <c r="DM39" s="273"/>
      <c r="DN39" s="273"/>
      <c r="DO39" s="273"/>
      <c r="DP39" s="273"/>
      <c r="DQ39" s="289"/>
      <c r="DR39" s="289"/>
      <c r="DS39" s="289"/>
      <c r="DT39" s="289"/>
      <c r="DU39" s="46"/>
      <c r="DV39" s="674"/>
      <c r="DW39" s="672"/>
      <c r="DX39" s="672"/>
      <c r="DY39" s="672"/>
      <c r="DZ39" s="672"/>
      <c r="EA39" s="672"/>
      <c r="EB39" s="673"/>
      <c r="EN39" s="274"/>
      <c r="EO39" s="284"/>
      <c r="EP39" s="284"/>
      <c r="EQ39" s="284"/>
      <c r="ER39" s="284"/>
      <c r="ES39" s="284"/>
    </row>
    <row r="40" spans="1:149" s="10" customFormat="1" ht="6.2" customHeight="1">
      <c r="A40" s="7"/>
      <c r="B40" s="274"/>
      <c r="C40" s="274"/>
      <c r="D40" s="274"/>
      <c r="E40" s="274"/>
      <c r="F40" s="274"/>
      <c r="G40" s="274"/>
      <c r="H40" s="274"/>
      <c r="I40" s="3"/>
      <c r="J40" s="281"/>
      <c r="K40" s="281"/>
      <c r="L40" s="281"/>
      <c r="M40" s="281"/>
      <c r="N40" s="281"/>
      <c r="O40" s="281"/>
      <c r="P40" s="47"/>
      <c r="S40" s="356" t="s">
        <v>64</v>
      </c>
      <c r="T40" s="356"/>
      <c r="U40" s="356"/>
      <c r="V40" s="356"/>
      <c r="W40" s="356"/>
      <c r="X40" s="356"/>
      <c r="Y40" s="356"/>
      <c r="Z40" s="356"/>
      <c r="AA40" s="356"/>
      <c r="AB40" s="356" t="s">
        <v>52</v>
      </c>
      <c r="AC40" s="356"/>
      <c r="AD40" s="356"/>
      <c r="AE40" s="356"/>
      <c r="AF40" s="356"/>
      <c r="AG40" s="356"/>
      <c r="AH40" s="356"/>
      <c r="AI40" s="356"/>
      <c r="AJ40" s="356" t="s">
        <v>53</v>
      </c>
      <c r="AK40" s="356"/>
      <c r="AL40" s="356"/>
      <c r="AM40" s="356"/>
      <c r="AN40" s="356"/>
      <c r="AO40" s="356"/>
      <c r="AP40" s="356"/>
      <c r="AQ40" s="356"/>
      <c r="AR40" s="356" t="s">
        <v>54</v>
      </c>
      <c r="AS40" s="356"/>
      <c r="AT40" s="356"/>
      <c r="AU40" s="3"/>
      <c r="CO40" s="281"/>
      <c r="CP40" s="281"/>
      <c r="CQ40" s="281"/>
      <c r="CR40" s="281"/>
      <c r="CS40" s="273"/>
      <c r="CT40" s="273"/>
      <c r="CU40" s="273"/>
      <c r="CV40" s="273"/>
      <c r="CW40" s="273"/>
      <c r="CX40" s="273"/>
      <c r="CY40" s="273"/>
      <c r="CZ40" s="273"/>
      <c r="DA40" s="3"/>
      <c r="DB40" s="3"/>
      <c r="DC40" s="3"/>
      <c r="DD40" s="3"/>
      <c r="DE40" s="273"/>
      <c r="DF40" s="273"/>
      <c r="DG40" s="273"/>
      <c r="DH40" s="273"/>
      <c r="DM40" s="273"/>
      <c r="DN40" s="273"/>
      <c r="DO40" s="273"/>
      <c r="DP40" s="273"/>
      <c r="DQ40" s="289"/>
      <c r="DR40" s="289"/>
      <c r="DS40" s="289"/>
      <c r="DT40" s="289"/>
      <c r="DU40" s="46"/>
      <c r="DV40" s="674"/>
      <c r="DW40" s="672"/>
      <c r="DX40" s="672"/>
      <c r="DY40" s="672"/>
      <c r="DZ40" s="672"/>
      <c r="EA40" s="672"/>
      <c r="EB40" s="673"/>
      <c r="EN40" s="284"/>
      <c r="EO40" s="284"/>
      <c r="EP40" s="284"/>
      <c r="EQ40" s="284"/>
      <c r="ER40" s="284"/>
      <c r="ES40" s="284"/>
    </row>
    <row r="41" spans="1:149" s="10" customFormat="1" ht="6.2" customHeight="1">
      <c r="A41" s="7"/>
      <c r="P41" s="47"/>
      <c r="S41" s="356"/>
      <c r="T41" s="356"/>
      <c r="U41" s="356"/>
      <c r="V41" s="356"/>
      <c r="W41" s="356"/>
      <c r="X41" s="356"/>
      <c r="Y41" s="356"/>
      <c r="Z41" s="356"/>
      <c r="AA41" s="356"/>
      <c r="AB41" s="356"/>
      <c r="AC41" s="356"/>
      <c r="AD41" s="356"/>
      <c r="AE41" s="356"/>
      <c r="AF41" s="356"/>
      <c r="AG41" s="356"/>
      <c r="AH41" s="356"/>
      <c r="AI41" s="356"/>
      <c r="AJ41" s="356"/>
      <c r="AK41" s="356"/>
      <c r="AL41" s="356"/>
      <c r="AM41" s="356"/>
      <c r="AN41" s="356"/>
      <c r="AO41" s="356"/>
      <c r="AP41" s="356"/>
      <c r="AQ41" s="356"/>
      <c r="AR41" s="356"/>
      <c r="AS41" s="356"/>
      <c r="AT41" s="356"/>
      <c r="AU41" s="3"/>
      <c r="CO41" s="281"/>
      <c r="CP41" s="281"/>
      <c r="CQ41" s="281"/>
      <c r="CR41" s="281"/>
      <c r="CS41" s="281"/>
      <c r="CT41" s="281"/>
      <c r="CU41" s="281"/>
      <c r="CV41" s="281"/>
      <c r="CW41" s="281"/>
      <c r="CX41" s="281"/>
      <c r="CY41" s="281"/>
      <c r="CZ41" s="281"/>
      <c r="DA41" s="281"/>
      <c r="DB41" s="281"/>
      <c r="DC41" s="281"/>
      <c r="DD41" s="281"/>
      <c r="DE41" s="281"/>
      <c r="DF41" s="281"/>
      <c r="DG41" s="281"/>
      <c r="DH41" s="281"/>
      <c r="DI41" s="281"/>
      <c r="DJ41" s="281"/>
      <c r="DK41" s="281"/>
      <c r="DL41" s="3"/>
      <c r="DM41" s="3"/>
      <c r="DN41" s="3"/>
      <c r="DO41" s="3"/>
      <c r="DP41" s="3"/>
      <c r="DQ41" s="3"/>
      <c r="DR41" s="3"/>
      <c r="DU41" s="45"/>
      <c r="DV41" s="689"/>
      <c r="DW41" s="679"/>
      <c r="DX41" s="679"/>
      <c r="DY41" s="679"/>
      <c r="DZ41" s="679"/>
      <c r="EA41" s="679"/>
      <c r="EB41" s="690"/>
      <c r="EN41" s="284"/>
      <c r="EO41" s="284"/>
      <c r="EP41" s="284"/>
      <c r="EQ41" s="284"/>
      <c r="ER41" s="284"/>
      <c r="ES41" s="284"/>
    </row>
    <row r="42" spans="1:149" s="10" customFormat="1" ht="6.2" customHeight="1">
      <c r="A42" s="7"/>
      <c r="P42" s="47"/>
      <c r="S42" s="356"/>
      <c r="T42" s="356"/>
      <c r="U42" s="356"/>
      <c r="V42" s="356"/>
      <c r="W42" s="356"/>
      <c r="X42" s="356"/>
      <c r="Y42" s="356"/>
      <c r="Z42" s="356"/>
      <c r="AA42" s="356"/>
      <c r="AB42" s="356"/>
      <c r="AC42" s="356"/>
      <c r="AD42" s="356"/>
      <c r="AE42" s="356"/>
      <c r="AF42" s="356"/>
      <c r="AG42" s="356"/>
      <c r="AH42" s="356"/>
      <c r="AI42" s="356"/>
      <c r="AJ42" s="356"/>
      <c r="AK42" s="356"/>
      <c r="AL42" s="356"/>
      <c r="AM42" s="356"/>
      <c r="AN42" s="356"/>
      <c r="AO42" s="356"/>
      <c r="AP42" s="356"/>
      <c r="AQ42" s="356"/>
      <c r="AR42" s="356"/>
      <c r="AS42" s="356"/>
      <c r="AT42" s="356"/>
      <c r="AU42" s="3"/>
      <c r="CO42" s="281"/>
      <c r="CP42" s="281"/>
      <c r="CQ42" s="281"/>
      <c r="CR42" s="281"/>
      <c r="CS42" s="281"/>
      <c r="CT42" s="281"/>
      <c r="CU42" s="281"/>
      <c r="CV42" s="281"/>
      <c r="CW42" s="281"/>
      <c r="CX42" s="281"/>
      <c r="CY42" s="281"/>
      <c r="CZ42" s="281"/>
      <c r="DA42" s="281"/>
      <c r="DB42" s="281"/>
      <c r="DC42" s="281"/>
      <c r="DD42" s="281"/>
      <c r="DE42" s="281"/>
      <c r="DF42" s="281"/>
      <c r="DG42" s="281"/>
      <c r="DH42" s="281"/>
      <c r="DI42" s="281"/>
      <c r="DJ42" s="281"/>
      <c r="DK42" s="281"/>
      <c r="DL42" s="3"/>
      <c r="DM42" s="3"/>
      <c r="DN42" s="3"/>
      <c r="DO42" s="3"/>
      <c r="DP42" s="3"/>
      <c r="DQ42" s="3"/>
      <c r="DR42" s="3"/>
      <c r="DU42" s="45"/>
      <c r="DV42" s="180"/>
      <c r="DW42" s="181"/>
      <c r="DX42" s="181"/>
      <c r="DY42" s="181"/>
      <c r="DZ42" s="181"/>
      <c r="EA42" s="181"/>
      <c r="EB42" s="182"/>
      <c r="EN42" s="3"/>
      <c r="EO42" s="3"/>
      <c r="EP42" s="3"/>
      <c r="EQ42" s="3"/>
      <c r="ER42" s="3"/>
      <c r="ES42" s="3"/>
    </row>
    <row r="43" spans="1:149" s="10" customFormat="1" ht="6.2" customHeight="1">
      <c r="A43" s="7"/>
      <c r="P43" s="47"/>
      <c r="S43" s="356"/>
      <c r="T43" s="356"/>
      <c r="U43" s="356"/>
      <c r="V43" s="356"/>
      <c r="W43" s="356"/>
      <c r="X43" s="356"/>
      <c r="Y43" s="356"/>
      <c r="Z43" s="356"/>
      <c r="AA43" s="356"/>
      <c r="AB43" s="356"/>
      <c r="AC43" s="356"/>
      <c r="AD43" s="356"/>
      <c r="AE43" s="356"/>
      <c r="AF43" s="356"/>
      <c r="AG43" s="356"/>
      <c r="AH43" s="356"/>
      <c r="AI43" s="356"/>
      <c r="AJ43" s="356"/>
      <c r="AK43" s="356"/>
      <c r="AL43" s="356"/>
      <c r="AM43" s="356"/>
      <c r="AN43" s="356"/>
      <c r="AO43" s="356"/>
      <c r="AP43" s="356"/>
      <c r="AQ43" s="356"/>
      <c r="AR43" s="356"/>
      <c r="AS43" s="356"/>
      <c r="AT43" s="356"/>
      <c r="AU43" s="3"/>
      <c r="CO43" s="281"/>
      <c r="CP43" s="281"/>
      <c r="CQ43" s="281"/>
      <c r="CR43" s="281"/>
      <c r="CS43" s="281"/>
      <c r="CT43" s="281"/>
      <c r="CU43" s="281"/>
      <c r="CV43" s="281"/>
      <c r="CW43" s="281"/>
      <c r="CX43" s="281"/>
      <c r="CY43" s="281"/>
      <c r="CZ43" s="281"/>
      <c r="DA43" s="281"/>
      <c r="DB43" s="281"/>
      <c r="DC43" s="281"/>
      <c r="DD43" s="281"/>
      <c r="DE43" s="281"/>
      <c r="DF43" s="281"/>
      <c r="DG43" s="281"/>
      <c r="DH43" s="281"/>
      <c r="DI43" s="281"/>
      <c r="DJ43" s="281"/>
      <c r="DK43" s="281"/>
      <c r="DL43" s="273"/>
      <c r="DM43" s="289"/>
      <c r="DN43" s="289"/>
      <c r="DO43" s="289"/>
      <c r="DP43" s="289"/>
      <c r="DQ43" s="289"/>
      <c r="DR43" s="289"/>
      <c r="DU43" s="45"/>
      <c r="DV43" s="416" t="s">
        <v>65</v>
      </c>
      <c r="DW43" s="356"/>
      <c r="DX43" s="356"/>
      <c r="DY43" s="356"/>
      <c r="DZ43" s="356"/>
      <c r="EA43" s="356"/>
      <c r="EB43" s="357"/>
      <c r="EN43" s="3"/>
      <c r="EO43" s="3"/>
      <c r="EP43" s="3"/>
      <c r="EQ43" s="3"/>
      <c r="ER43" s="3"/>
      <c r="ES43" s="3"/>
    </row>
    <row r="44" spans="1:149" s="10" customFormat="1" ht="6.2" customHeight="1">
      <c r="A44" s="7"/>
      <c r="P44" s="47"/>
      <c r="AS44" s="3"/>
      <c r="AT44" s="3"/>
      <c r="AU44" s="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3"/>
      <c r="BW44" s="48"/>
      <c r="BX44" s="48"/>
      <c r="BY44" s="48"/>
      <c r="BZ44" s="48"/>
      <c r="CA44" s="48"/>
      <c r="CB44" s="48"/>
      <c r="CC44" s="48"/>
      <c r="CD44" s="48"/>
      <c r="CE44" s="3"/>
      <c r="CF44" s="281"/>
      <c r="CG44" s="281"/>
      <c r="CH44" s="281"/>
      <c r="CI44" s="281"/>
      <c r="CJ44" s="281"/>
      <c r="CK44" s="281"/>
      <c r="CL44" s="281"/>
      <c r="CM44" s="281"/>
      <c r="CN44" s="281"/>
      <c r="CO44" s="281"/>
      <c r="CP44" s="281"/>
      <c r="CQ44" s="281"/>
      <c r="CR44" s="281"/>
      <c r="CS44" s="281"/>
      <c r="CT44" s="281"/>
      <c r="CU44" s="281"/>
      <c r="CV44" s="281"/>
      <c r="CW44" s="281"/>
      <c r="CX44" s="281"/>
      <c r="CY44" s="281"/>
      <c r="CZ44" s="281"/>
      <c r="DA44" s="281"/>
      <c r="DB44" s="281"/>
      <c r="DC44" s="281"/>
      <c r="DD44" s="281"/>
      <c r="DE44" s="281"/>
      <c r="DF44" s="281"/>
      <c r="DG44" s="281"/>
      <c r="DH44" s="281"/>
      <c r="DI44" s="281"/>
      <c r="DJ44" s="281"/>
      <c r="DK44" s="281"/>
      <c r="DL44" s="289"/>
      <c r="DM44" s="289"/>
      <c r="DN44" s="289"/>
      <c r="DO44" s="289"/>
      <c r="DP44" s="289"/>
      <c r="DQ44" s="289"/>
      <c r="DR44" s="289"/>
      <c r="DU44" s="45"/>
      <c r="DV44" s="416"/>
      <c r="DW44" s="356"/>
      <c r="DX44" s="356"/>
      <c r="DY44" s="356"/>
      <c r="DZ44" s="356"/>
      <c r="EA44" s="356"/>
      <c r="EB44" s="357"/>
      <c r="EN44" s="274"/>
      <c r="EO44" s="284"/>
      <c r="EP44" s="284"/>
      <c r="EQ44" s="284"/>
      <c r="ER44" s="284"/>
      <c r="ES44" s="284"/>
    </row>
    <row r="45" spans="1:149" s="10" customFormat="1" ht="6.2" customHeight="1">
      <c r="A45" s="7"/>
      <c r="B45" s="274"/>
      <c r="C45" s="274"/>
      <c r="D45" s="274"/>
      <c r="E45" s="274"/>
      <c r="F45" s="274"/>
      <c r="G45" s="274"/>
      <c r="H45" s="274"/>
      <c r="I45" s="3"/>
      <c r="J45" s="281"/>
      <c r="K45" s="281"/>
      <c r="L45" s="281"/>
      <c r="M45" s="281"/>
      <c r="N45" s="281"/>
      <c r="O45" s="281"/>
      <c r="P45" s="47"/>
      <c r="AS45" s="3"/>
      <c r="AT45" s="3"/>
      <c r="AU45" s="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3"/>
      <c r="BW45" s="48"/>
      <c r="BX45" s="48"/>
      <c r="BY45" s="48"/>
      <c r="BZ45" s="48"/>
      <c r="CA45" s="48"/>
      <c r="CB45" s="48"/>
      <c r="CC45" s="48"/>
      <c r="CD45" s="48"/>
      <c r="CE45" s="3"/>
      <c r="CF45" s="281"/>
      <c r="CG45" s="281"/>
      <c r="CH45" s="281"/>
      <c r="CI45" s="281"/>
      <c r="CJ45" s="281"/>
      <c r="CK45" s="281"/>
      <c r="CL45" s="281"/>
      <c r="CM45" s="281"/>
      <c r="CN45" s="281"/>
      <c r="CO45" s="281"/>
      <c r="CP45" s="281"/>
      <c r="CQ45" s="281"/>
      <c r="CR45" s="281"/>
      <c r="CS45" s="281"/>
      <c r="CT45" s="281"/>
      <c r="CU45" s="281"/>
      <c r="CV45" s="281"/>
      <c r="CW45" s="281"/>
      <c r="CX45" s="281"/>
      <c r="CY45" s="281"/>
      <c r="CZ45" s="281"/>
      <c r="DA45" s="281"/>
      <c r="DB45" s="281"/>
      <c r="DC45" s="281"/>
      <c r="DD45" s="281"/>
      <c r="DE45" s="281"/>
      <c r="DF45" s="281"/>
      <c r="DG45" s="281"/>
      <c r="DH45" s="281"/>
      <c r="DI45" s="281"/>
      <c r="DJ45" s="281"/>
      <c r="DK45" s="281"/>
      <c r="DL45" s="289"/>
      <c r="DM45" s="289"/>
      <c r="DN45" s="289"/>
      <c r="DO45" s="289"/>
      <c r="DP45" s="289"/>
      <c r="DQ45" s="289"/>
      <c r="DR45" s="289"/>
      <c r="DU45" s="45"/>
      <c r="DV45" s="416"/>
      <c r="DW45" s="356"/>
      <c r="DX45" s="356"/>
      <c r="DY45" s="356"/>
      <c r="DZ45" s="356"/>
      <c r="EA45" s="356"/>
      <c r="EB45" s="357"/>
      <c r="EN45" s="284"/>
      <c r="EO45" s="284"/>
      <c r="EP45" s="284"/>
      <c r="EQ45" s="284"/>
      <c r="ER45" s="284"/>
      <c r="ES45" s="284"/>
    </row>
    <row r="46" spans="1:149" s="10" customFormat="1" ht="6.2" customHeight="1">
      <c r="A46" s="7"/>
      <c r="B46" s="3"/>
      <c r="C46" s="3"/>
      <c r="D46" s="3"/>
      <c r="E46" s="3"/>
      <c r="F46" s="3"/>
      <c r="G46" s="3"/>
      <c r="H46" s="3"/>
      <c r="I46" s="3"/>
      <c r="J46" s="281"/>
      <c r="K46" s="281"/>
      <c r="L46" s="281"/>
      <c r="M46" s="281"/>
      <c r="N46" s="281"/>
      <c r="O46" s="281"/>
      <c r="P46" s="47"/>
      <c r="AS46" s="3"/>
      <c r="AT46" s="3"/>
      <c r="AU46" s="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281"/>
      <c r="CG46" s="281"/>
      <c r="CH46" s="281"/>
      <c r="CI46" s="281"/>
      <c r="CJ46" s="281"/>
      <c r="CK46" s="281"/>
      <c r="CL46" s="281"/>
      <c r="CM46" s="281"/>
      <c r="CN46" s="281"/>
      <c r="CO46" s="281"/>
      <c r="CP46" s="281"/>
      <c r="CQ46" s="281"/>
      <c r="CR46" s="281"/>
      <c r="CS46" s="281"/>
      <c r="CT46" s="281"/>
      <c r="CU46" s="281"/>
      <c r="CV46" s="281"/>
      <c r="CW46" s="281"/>
      <c r="CX46" s="281"/>
      <c r="CY46" s="281"/>
      <c r="CZ46" s="281"/>
      <c r="DA46" s="281"/>
      <c r="DB46" s="281"/>
      <c r="DC46" s="281"/>
      <c r="DD46" s="281"/>
      <c r="DE46" s="281"/>
      <c r="DF46" s="281"/>
      <c r="DG46" s="281"/>
      <c r="DH46" s="281"/>
      <c r="DI46" s="281"/>
      <c r="DJ46" s="281"/>
      <c r="DK46" s="281"/>
      <c r="DL46" s="273"/>
      <c r="DM46" s="273"/>
      <c r="DN46" s="273"/>
      <c r="DO46" s="273"/>
      <c r="DP46" s="273"/>
      <c r="DQ46" s="273"/>
      <c r="DR46" s="273"/>
      <c r="DU46" s="45"/>
      <c r="DV46" s="49"/>
      <c r="DW46" s="1"/>
      <c r="DX46" s="1"/>
      <c r="DY46" s="1"/>
      <c r="DZ46" s="1"/>
      <c r="EA46" s="1"/>
      <c r="EB46" s="11"/>
      <c r="EN46" s="284"/>
      <c r="EO46" s="284"/>
      <c r="EP46" s="284"/>
      <c r="EQ46" s="284"/>
      <c r="ER46" s="284"/>
      <c r="ES46" s="284"/>
    </row>
    <row r="47" spans="1:149" s="10" customFormat="1" ht="6.2" customHeight="1">
      <c r="A47" s="7"/>
      <c r="B47" s="3"/>
      <c r="C47" s="3"/>
      <c r="D47" s="3"/>
      <c r="E47" s="3"/>
      <c r="F47" s="3"/>
      <c r="G47" s="3"/>
      <c r="H47" s="3"/>
      <c r="I47" s="3"/>
      <c r="J47" s="281"/>
      <c r="K47" s="281"/>
      <c r="L47" s="281"/>
      <c r="M47" s="281"/>
      <c r="N47" s="281"/>
      <c r="O47" s="281"/>
      <c r="P47" s="47"/>
      <c r="AS47" s="3"/>
      <c r="AT47" s="3"/>
      <c r="AU47" s="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281"/>
      <c r="CG47" s="281"/>
      <c r="CH47" s="281"/>
      <c r="CI47" s="281"/>
      <c r="CJ47" s="281"/>
      <c r="CK47" s="281"/>
      <c r="CL47" s="281"/>
      <c r="CM47" s="281"/>
      <c r="CN47" s="281"/>
      <c r="CO47" s="281"/>
      <c r="CP47" s="281"/>
      <c r="CQ47" s="281"/>
      <c r="CR47" s="281"/>
      <c r="CS47" s="281"/>
      <c r="CT47" s="281"/>
      <c r="CU47" s="281"/>
      <c r="CV47" s="281"/>
      <c r="CW47" s="281"/>
      <c r="CX47" s="281"/>
      <c r="CY47" s="281"/>
      <c r="CZ47" s="281"/>
      <c r="DA47" s="281"/>
      <c r="DB47" s="281"/>
      <c r="DC47" s="281"/>
      <c r="DD47" s="281"/>
      <c r="DE47" s="281"/>
      <c r="DF47" s="281"/>
      <c r="DG47" s="281"/>
      <c r="DH47" s="281"/>
      <c r="DI47" s="281"/>
      <c r="DJ47" s="281"/>
      <c r="DK47" s="281"/>
      <c r="DL47" s="273"/>
      <c r="DM47" s="273"/>
      <c r="DN47" s="273"/>
      <c r="DO47" s="273"/>
      <c r="DP47" s="273"/>
      <c r="DQ47" s="273"/>
      <c r="DR47" s="273"/>
      <c r="DU47" s="45"/>
      <c r="DV47" s="416" t="s">
        <v>66</v>
      </c>
      <c r="DW47" s="356"/>
      <c r="DX47" s="356"/>
      <c r="DY47" s="356"/>
      <c r="DZ47" s="356"/>
      <c r="EA47" s="356"/>
      <c r="EB47" s="357"/>
      <c r="EN47" s="274"/>
      <c r="EO47" s="284"/>
      <c r="EP47" s="284"/>
      <c r="EQ47" s="284"/>
      <c r="ER47" s="284"/>
      <c r="ES47" s="284"/>
    </row>
    <row r="48" spans="1:149" s="10" customFormat="1" ht="6.2" customHeight="1">
      <c r="A48" s="7"/>
      <c r="B48" s="391" t="s">
        <v>67</v>
      </c>
      <c r="C48" s="391"/>
      <c r="D48" s="391"/>
      <c r="E48" s="391"/>
      <c r="F48" s="391"/>
      <c r="G48" s="391"/>
      <c r="H48" s="391"/>
      <c r="I48" s="391"/>
      <c r="J48" s="391"/>
      <c r="K48" s="391"/>
      <c r="L48" s="391"/>
      <c r="M48" s="391"/>
      <c r="N48" s="391"/>
      <c r="O48" s="392"/>
      <c r="P48" s="292"/>
      <c r="Q48" s="273"/>
      <c r="R48" s="273"/>
      <c r="S48" s="273"/>
      <c r="T48" s="273"/>
      <c r="U48" s="273"/>
      <c r="V48" s="273"/>
      <c r="W48" s="273"/>
      <c r="X48" s="273"/>
      <c r="AC48" s="273"/>
      <c r="AD48" s="273"/>
      <c r="AE48" s="273"/>
      <c r="AF48" s="273"/>
      <c r="AG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6"/>
      <c r="AX48" s="276"/>
      <c r="AY48" s="276"/>
      <c r="AZ48" s="276"/>
      <c r="BA48" s="276"/>
      <c r="BB48" s="276"/>
      <c r="BC48" s="276"/>
      <c r="BD48" s="276"/>
      <c r="BE48" s="276"/>
      <c r="BF48" s="276"/>
      <c r="BG48" s="276"/>
      <c r="BH48" s="276"/>
      <c r="BI48" s="276"/>
      <c r="BJ48" s="276"/>
      <c r="BK48" s="276"/>
      <c r="BL48" s="276"/>
      <c r="BM48" s="276"/>
      <c r="BN48" s="276"/>
      <c r="BO48" s="276"/>
      <c r="BP48" s="276"/>
      <c r="BQ48" s="276"/>
      <c r="BR48" s="276"/>
      <c r="BS48" s="276"/>
      <c r="BT48" s="276"/>
      <c r="BU48" s="276"/>
      <c r="BV48" s="276"/>
      <c r="BW48" s="276"/>
      <c r="BX48" s="276"/>
      <c r="BY48" s="276"/>
      <c r="BZ48" s="356" t="s">
        <v>68</v>
      </c>
      <c r="CA48" s="356"/>
      <c r="CB48" s="356"/>
      <c r="CC48" s="356"/>
      <c r="CD48" s="356"/>
      <c r="CE48" s="356"/>
      <c r="CF48" s="356"/>
      <c r="CG48" s="417"/>
      <c r="CH48" s="417"/>
      <c r="CI48" s="417"/>
      <c r="CJ48" s="417"/>
      <c r="CK48" s="417"/>
      <c r="CL48" s="417"/>
      <c r="CM48" s="417"/>
      <c r="CN48" s="417"/>
      <c r="CO48" s="417"/>
      <c r="CP48" s="417"/>
      <c r="CQ48" s="417"/>
      <c r="CR48" s="417"/>
      <c r="CS48" s="417"/>
      <c r="CT48" s="417"/>
      <c r="CU48" s="417"/>
      <c r="CV48" s="417"/>
      <c r="CW48" s="417"/>
      <c r="CX48" s="417"/>
      <c r="CY48" s="417"/>
      <c r="CZ48" s="417"/>
      <c r="DA48" s="417"/>
      <c r="DB48" s="417"/>
      <c r="DC48" s="417"/>
      <c r="DD48" s="417"/>
      <c r="DE48" s="417"/>
      <c r="DF48" s="417"/>
      <c r="DG48" s="417"/>
      <c r="DH48" s="417"/>
      <c r="DI48" s="417"/>
      <c r="DJ48" s="417"/>
      <c r="DK48" s="417"/>
      <c r="DL48" s="417"/>
      <c r="DM48" s="417"/>
      <c r="DN48" s="417"/>
      <c r="DO48" s="417"/>
      <c r="DP48" s="273"/>
      <c r="DQ48" s="273"/>
      <c r="DR48" s="273"/>
      <c r="DU48" s="45"/>
      <c r="DV48" s="416"/>
      <c r="DW48" s="356"/>
      <c r="DX48" s="356"/>
      <c r="DY48" s="356"/>
      <c r="DZ48" s="356"/>
      <c r="EA48" s="356"/>
      <c r="EB48" s="357"/>
      <c r="EN48" s="284"/>
      <c r="EO48" s="284"/>
      <c r="EP48" s="284"/>
      <c r="EQ48" s="284"/>
      <c r="ER48" s="284"/>
      <c r="ES48" s="284"/>
    </row>
    <row r="49" spans="1:149" s="10" customFormat="1" ht="6.2" customHeight="1">
      <c r="A49" s="94"/>
      <c r="B49" s="391"/>
      <c r="C49" s="391"/>
      <c r="D49" s="391"/>
      <c r="E49" s="391"/>
      <c r="F49" s="391"/>
      <c r="G49" s="391"/>
      <c r="H49" s="391"/>
      <c r="I49" s="391"/>
      <c r="J49" s="391"/>
      <c r="K49" s="391"/>
      <c r="L49" s="391"/>
      <c r="M49" s="391"/>
      <c r="N49" s="391"/>
      <c r="O49" s="392"/>
      <c r="P49" s="292"/>
      <c r="Q49" s="273"/>
      <c r="R49" s="273"/>
      <c r="S49" s="273"/>
      <c r="T49" s="273"/>
      <c r="U49" s="273"/>
      <c r="V49" s="273"/>
      <c r="W49" s="273"/>
      <c r="X49" s="273"/>
      <c r="AC49" s="273"/>
      <c r="AD49" s="273"/>
      <c r="AE49" s="273"/>
      <c r="AF49" s="273"/>
      <c r="AG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6"/>
      <c r="AX49" s="276"/>
      <c r="AY49" s="276"/>
      <c r="AZ49" s="276"/>
      <c r="BA49" s="276"/>
      <c r="BB49" s="276"/>
      <c r="BC49" s="276"/>
      <c r="BD49" s="276"/>
      <c r="BE49" s="276"/>
      <c r="BF49" s="276"/>
      <c r="BG49" s="276"/>
      <c r="BH49" s="276"/>
      <c r="BI49" s="276"/>
      <c r="BJ49" s="276"/>
      <c r="BK49" s="276"/>
      <c r="BL49" s="276"/>
      <c r="BM49" s="276"/>
      <c r="BN49" s="276"/>
      <c r="BO49" s="276"/>
      <c r="BP49" s="276"/>
      <c r="BQ49" s="276"/>
      <c r="BR49" s="276"/>
      <c r="BS49" s="276"/>
      <c r="BT49" s="276"/>
      <c r="BU49" s="276"/>
      <c r="BV49" s="276"/>
      <c r="BW49" s="276"/>
      <c r="BX49" s="276"/>
      <c r="BY49" s="276"/>
      <c r="BZ49" s="356"/>
      <c r="CA49" s="356"/>
      <c r="CB49" s="356"/>
      <c r="CC49" s="356"/>
      <c r="CD49" s="356"/>
      <c r="CE49" s="356"/>
      <c r="CF49" s="356"/>
      <c r="CG49" s="417"/>
      <c r="CH49" s="417"/>
      <c r="CI49" s="417"/>
      <c r="CJ49" s="417"/>
      <c r="CK49" s="417"/>
      <c r="CL49" s="417"/>
      <c r="CM49" s="417"/>
      <c r="CN49" s="417"/>
      <c r="CO49" s="417"/>
      <c r="CP49" s="417"/>
      <c r="CQ49" s="417"/>
      <c r="CR49" s="417"/>
      <c r="CS49" s="417"/>
      <c r="CT49" s="417"/>
      <c r="CU49" s="417"/>
      <c r="CV49" s="417"/>
      <c r="CW49" s="417"/>
      <c r="CX49" s="417"/>
      <c r="CY49" s="417"/>
      <c r="CZ49" s="417"/>
      <c r="DA49" s="417"/>
      <c r="DB49" s="417"/>
      <c r="DC49" s="417"/>
      <c r="DD49" s="417"/>
      <c r="DE49" s="417"/>
      <c r="DF49" s="417"/>
      <c r="DG49" s="417"/>
      <c r="DH49" s="417"/>
      <c r="DI49" s="417"/>
      <c r="DJ49" s="417"/>
      <c r="DK49" s="417"/>
      <c r="DL49" s="417"/>
      <c r="DM49" s="417"/>
      <c r="DN49" s="417"/>
      <c r="DO49" s="417"/>
      <c r="DP49" s="273"/>
      <c r="DQ49" s="273"/>
      <c r="DR49" s="273"/>
      <c r="DU49" s="45"/>
      <c r="DV49" s="416"/>
      <c r="DW49" s="356"/>
      <c r="DX49" s="356"/>
      <c r="DY49" s="356"/>
      <c r="DZ49" s="356"/>
      <c r="EA49" s="356"/>
      <c r="EB49" s="357"/>
      <c r="EN49" s="284"/>
      <c r="EO49" s="284"/>
      <c r="EP49" s="284"/>
      <c r="EQ49" s="284"/>
      <c r="ER49" s="284"/>
      <c r="ES49" s="284"/>
    </row>
    <row r="50" spans="1:149" s="10" customFormat="1" ht="6.2" customHeight="1">
      <c r="A50" s="39"/>
      <c r="B50" s="391"/>
      <c r="C50" s="391"/>
      <c r="D50" s="391"/>
      <c r="E50" s="391"/>
      <c r="F50" s="391"/>
      <c r="G50" s="391"/>
      <c r="H50" s="391"/>
      <c r="I50" s="391"/>
      <c r="J50" s="391"/>
      <c r="K50" s="391"/>
      <c r="L50" s="391"/>
      <c r="M50" s="391"/>
      <c r="N50" s="391"/>
      <c r="O50" s="392"/>
      <c r="P50" s="292"/>
      <c r="Q50" s="273"/>
      <c r="R50" s="273"/>
      <c r="S50" s="273"/>
      <c r="T50" s="273"/>
      <c r="U50" s="273"/>
      <c r="V50" s="273"/>
      <c r="W50" s="273"/>
      <c r="X50" s="273"/>
      <c r="AC50" s="273"/>
      <c r="AD50" s="273"/>
      <c r="AE50" s="273"/>
      <c r="AF50" s="273"/>
      <c r="AG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6"/>
      <c r="AX50" s="276"/>
      <c r="AY50" s="276"/>
      <c r="AZ50" s="276"/>
      <c r="BA50" s="276"/>
      <c r="BB50" s="276"/>
      <c r="BC50" s="276"/>
      <c r="BD50" s="276"/>
      <c r="BE50" s="276"/>
      <c r="BF50" s="276"/>
      <c r="BG50" s="276"/>
      <c r="BH50" s="276"/>
      <c r="BI50" s="276"/>
      <c r="BJ50" s="276"/>
      <c r="BK50" s="276"/>
      <c r="BL50" s="276"/>
      <c r="BM50" s="276"/>
      <c r="BP50" s="356" t="s">
        <v>69</v>
      </c>
      <c r="BQ50" s="356"/>
      <c r="BR50" s="356"/>
      <c r="BS50" s="356"/>
      <c r="BT50" s="356"/>
      <c r="BU50" s="356"/>
      <c r="BV50" s="356"/>
      <c r="BW50" s="356"/>
      <c r="BX50" s="356"/>
      <c r="BY50" s="276"/>
      <c r="BZ50" s="356"/>
      <c r="CA50" s="356"/>
      <c r="CB50" s="356"/>
      <c r="CC50" s="356"/>
      <c r="CD50" s="356"/>
      <c r="CE50" s="356"/>
      <c r="CF50" s="356"/>
      <c r="CG50" s="417"/>
      <c r="CH50" s="417"/>
      <c r="CI50" s="417"/>
      <c r="CJ50" s="417"/>
      <c r="CK50" s="417"/>
      <c r="CL50" s="417"/>
      <c r="CM50" s="417"/>
      <c r="CN50" s="417"/>
      <c r="CO50" s="417"/>
      <c r="CP50" s="417"/>
      <c r="CQ50" s="417"/>
      <c r="CR50" s="417"/>
      <c r="CS50" s="417"/>
      <c r="CT50" s="417"/>
      <c r="CU50" s="417"/>
      <c r="CV50" s="417"/>
      <c r="CW50" s="417"/>
      <c r="CX50" s="417"/>
      <c r="CY50" s="417"/>
      <c r="CZ50" s="417"/>
      <c r="DA50" s="417"/>
      <c r="DB50" s="417"/>
      <c r="DC50" s="417"/>
      <c r="DD50" s="417"/>
      <c r="DE50" s="417"/>
      <c r="DF50" s="417"/>
      <c r="DG50" s="417"/>
      <c r="DH50" s="417"/>
      <c r="DI50" s="417"/>
      <c r="DJ50" s="417"/>
      <c r="DK50" s="417"/>
      <c r="DL50" s="417"/>
      <c r="DM50" s="417"/>
      <c r="DN50" s="417"/>
      <c r="DO50" s="417"/>
      <c r="DP50" s="273"/>
      <c r="DQ50" s="273"/>
      <c r="DR50" s="273"/>
      <c r="DU50" s="45"/>
      <c r="DV50" s="96"/>
      <c r="DW50" s="97"/>
      <c r="DX50" s="97"/>
      <c r="DY50" s="97"/>
      <c r="DZ50" s="97"/>
      <c r="EA50" s="97"/>
      <c r="EB50" s="98"/>
      <c r="EN50" s="3"/>
      <c r="EO50" s="3"/>
      <c r="EP50" s="3"/>
      <c r="EQ50" s="3"/>
      <c r="ER50" s="3"/>
      <c r="ES50" s="3"/>
    </row>
    <row r="51" spans="1:149" s="10" customFormat="1" ht="6.2" customHeight="1">
      <c r="A51" s="94"/>
      <c r="B51" s="391"/>
      <c r="C51" s="391"/>
      <c r="D51" s="391"/>
      <c r="E51" s="391"/>
      <c r="F51" s="391"/>
      <c r="G51" s="391"/>
      <c r="H51" s="391"/>
      <c r="I51" s="391"/>
      <c r="J51" s="391"/>
      <c r="K51" s="391"/>
      <c r="L51" s="391"/>
      <c r="M51" s="391"/>
      <c r="N51" s="391"/>
      <c r="O51" s="392"/>
      <c r="P51" s="292"/>
      <c r="Q51" s="273"/>
      <c r="R51" s="273"/>
      <c r="S51" s="273"/>
      <c r="T51" s="273"/>
      <c r="U51" s="273"/>
      <c r="V51" s="273"/>
      <c r="W51" s="273"/>
      <c r="X51" s="273"/>
      <c r="AC51" s="273"/>
      <c r="AD51" s="273"/>
      <c r="AE51" s="273"/>
      <c r="AF51" s="273"/>
      <c r="AG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6"/>
      <c r="AX51" s="276"/>
      <c r="AY51" s="276"/>
      <c r="AZ51" s="276"/>
      <c r="BA51" s="276"/>
      <c r="BB51" s="276"/>
      <c r="BC51" s="276"/>
      <c r="BD51" s="276"/>
      <c r="BE51" s="276"/>
      <c r="BF51" s="276"/>
      <c r="BG51" s="276"/>
      <c r="BH51" s="276"/>
      <c r="BI51" s="276"/>
      <c r="BJ51" s="276"/>
      <c r="BK51" s="276"/>
      <c r="BL51" s="276"/>
      <c r="BM51" s="276"/>
      <c r="BP51" s="356"/>
      <c r="BQ51" s="356"/>
      <c r="BR51" s="356"/>
      <c r="BS51" s="356"/>
      <c r="BT51" s="356"/>
      <c r="BU51" s="356"/>
      <c r="BV51" s="356"/>
      <c r="BW51" s="356"/>
      <c r="BX51" s="356"/>
      <c r="BY51" s="276"/>
      <c r="BZ51" s="356"/>
      <c r="CA51" s="356"/>
      <c r="CB51" s="356"/>
      <c r="CC51" s="356"/>
      <c r="CD51" s="356"/>
      <c r="CE51" s="356"/>
      <c r="CF51" s="356"/>
      <c r="CG51" s="417"/>
      <c r="CH51" s="417"/>
      <c r="CI51" s="417"/>
      <c r="CJ51" s="417"/>
      <c r="CK51" s="417"/>
      <c r="CL51" s="417"/>
      <c r="CM51" s="417"/>
      <c r="CN51" s="417"/>
      <c r="CO51" s="417"/>
      <c r="CP51" s="417"/>
      <c r="CQ51" s="417"/>
      <c r="CR51" s="417"/>
      <c r="CS51" s="417"/>
      <c r="CT51" s="417"/>
      <c r="CU51" s="417"/>
      <c r="CV51" s="417"/>
      <c r="CW51" s="417"/>
      <c r="CX51" s="417"/>
      <c r="CY51" s="417"/>
      <c r="CZ51" s="417"/>
      <c r="DA51" s="417"/>
      <c r="DB51" s="417"/>
      <c r="DC51" s="417"/>
      <c r="DD51" s="417"/>
      <c r="DE51" s="417"/>
      <c r="DF51" s="417"/>
      <c r="DG51" s="417"/>
      <c r="DH51" s="417"/>
      <c r="DI51" s="417"/>
      <c r="DJ51" s="417"/>
      <c r="DK51" s="417"/>
      <c r="DL51" s="417"/>
      <c r="DM51" s="417"/>
      <c r="DN51" s="417"/>
      <c r="DO51" s="417"/>
      <c r="DP51" s="273"/>
      <c r="DQ51" s="273"/>
      <c r="DR51" s="273"/>
      <c r="DU51" s="45"/>
      <c r="DV51" s="418"/>
      <c r="DW51" s="419"/>
      <c r="DX51" s="419"/>
      <c r="DY51" s="419"/>
      <c r="DZ51" s="419"/>
      <c r="EA51" s="419"/>
      <c r="EB51" s="420"/>
      <c r="EN51" s="16"/>
      <c r="EO51" s="16"/>
      <c r="EP51" s="16"/>
      <c r="EQ51" s="16"/>
      <c r="ER51" s="16"/>
      <c r="ES51" s="16"/>
    </row>
    <row r="52" spans="1:149" s="10" customFormat="1" ht="6.2" customHeight="1">
      <c r="A52" s="94"/>
      <c r="P52" s="47"/>
      <c r="Q52" s="281"/>
      <c r="R52" s="281"/>
      <c r="S52" s="281"/>
      <c r="T52" s="281"/>
      <c r="U52" s="281"/>
      <c r="V52" s="281"/>
      <c r="W52" s="281"/>
      <c r="X52" s="281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6"/>
      <c r="BD52" s="276"/>
      <c r="BE52" s="276"/>
      <c r="BF52" s="276"/>
      <c r="BG52" s="276"/>
      <c r="BH52" s="273"/>
      <c r="BI52" s="273"/>
      <c r="BJ52" s="273"/>
      <c r="BK52" s="273"/>
      <c r="BL52" s="273"/>
      <c r="BM52" s="273"/>
      <c r="BP52" s="356"/>
      <c r="BQ52" s="356"/>
      <c r="BR52" s="356"/>
      <c r="BS52" s="356"/>
      <c r="BT52" s="356"/>
      <c r="BU52" s="356"/>
      <c r="BV52" s="356"/>
      <c r="BW52" s="356"/>
      <c r="BX52" s="356"/>
      <c r="BY52" s="276" t="s">
        <v>70</v>
      </c>
      <c r="BZ52" s="374" t="s">
        <v>71</v>
      </c>
      <c r="CA52" s="374"/>
      <c r="CB52" s="374"/>
      <c r="CC52" s="374"/>
      <c r="CD52" s="374"/>
      <c r="CE52" s="374"/>
      <c r="CF52" s="374"/>
      <c r="CG52" s="417"/>
      <c r="CH52" s="417"/>
      <c r="CI52" s="417"/>
      <c r="CJ52" s="417"/>
      <c r="CK52" s="417"/>
      <c r="CL52" s="417"/>
      <c r="CM52" s="417"/>
      <c r="CN52" s="417"/>
      <c r="CO52" s="417"/>
      <c r="CP52" s="417"/>
      <c r="CQ52" s="417"/>
      <c r="CR52" s="417"/>
      <c r="CS52" s="417"/>
      <c r="CT52" s="417"/>
      <c r="CU52" s="417"/>
      <c r="CV52" s="417"/>
      <c r="CW52" s="417"/>
      <c r="CX52" s="417"/>
      <c r="CY52" s="417"/>
      <c r="CZ52" s="417"/>
      <c r="DA52" s="417"/>
      <c r="DB52" s="417"/>
      <c r="DC52" s="417"/>
      <c r="DD52" s="417"/>
      <c r="DE52" s="417"/>
      <c r="DF52" s="417"/>
      <c r="DG52" s="417"/>
      <c r="DH52" s="417"/>
      <c r="DI52" s="417"/>
      <c r="DJ52" s="417"/>
      <c r="DK52" s="417"/>
      <c r="DL52" s="417"/>
      <c r="DM52" s="417"/>
      <c r="DN52" s="417"/>
      <c r="DO52" s="417"/>
      <c r="DP52" s="435"/>
      <c r="DQ52" s="435"/>
      <c r="DR52" s="435"/>
      <c r="DS52" s="435"/>
      <c r="DT52" s="435"/>
      <c r="DU52" s="436"/>
      <c r="DV52" s="421"/>
      <c r="DW52" s="422"/>
      <c r="DX52" s="422"/>
      <c r="DY52" s="422"/>
      <c r="DZ52" s="422"/>
      <c r="EA52" s="422"/>
      <c r="EB52" s="423"/>
      <c r="EN52" s="16"/>
      <c r="EO52" s="16"/>
      <c r="EP52" s="16"/>
      <c r="EQ52" s="16"/>
      <c r="ER52" s="16"/>
      <c r="ES52" s="16"/>
    </row>
    <row r="53" spans="1:149" s="10" customFormat="1" ht="6.2" customHeight="1">
      <c r="A53" s="94"/>
      <c r="P53" s="47"/>
      <c r="Q53" s="281"/>
      <c r="R53" s="281"/>
      <c r="S53" s="281"/>
      <c r="T53" s="281"/>
      <c r="U53" s="281"/>
      <c r="V53" s="281"/>
      <c r="W53" s="281"/>
      <c r="X53" s="281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6"/>
      <c r="BD53" s="276"/>
      <c r="BE53" s="276"/>
      <c r="BF53" s="276"/>
      <c r="BG53" s="276"/>
      <c r="BH53" s="273"/>
      <c r="BI53" s="273"/>
      <c r="BJ53" s="273"/>
      <c r="BK53" s="273"/>
      <c r="BL53" s="273"/>
      <c r="BM53" s="273"/>
      <c r="BP53" s="356"/>
      <c r="BQ53" s="356"/>
      <c r="BR53" s="356"/>
      <c r="BS53" s="356"/>
      <c r="BT53" s="356"/>
      <c r="BU53" s="356"/>
      <c r="BV53" s="356"/>
      <c r="BW53" s="356"/>
      <c r="BX53" s="356"/>
      <c r="BY53" s="276"/>
      <c r="BZ53" s="374"/>
      <c r="CA53" s="374"/>
      <c r="CB53" s="374"/>
      <c r="CC53" s="374"/>
      <c r="CD53" s="374"/>
      <c r="CE53" s="374"/>
      <c r="CF53" s="374"/>
      <c r="CG53" s="417"/>
      <c r="CH53" s="417"/>
      <c r="CI53" s="417"/>
      <c r="CJ53" s="417"/>
      <c r="CK53" s="417"/>
      <c r="CL53" s="417"/>
      <c r="CM53" s="417"/>
      <c r="CN53" s="417"/>
      <c r="CO53" s="417"/>
      <c r="CP53" s="417"/>
      <c r="CQ53" s="417"/>
      <c r="CR53" s="417"/>
      <c r="CS53" s="417"/>
      <c r="CT53" s="417"/>
      <c r="CU53" s="417"/>
      <c r="CV53" s="417"/>
      <c r="CW53" s="417"/>
      <c r="CX53" s="417"/>
      <c r="CY53" s="417"/>
      <c r="CZ53" s="417"/>
      <c r="DA53" s="417"/>
      <c r="DB53" s="417"/>
      <c r="DC53" s="417"/>
      <c r="DD53" s="417"/>
      <c r="DE53" s="417"/>
      <c r="DF53" s="417"/>
      <c r="DG53" s="417"/>
      <c r="DH53" s="417"/>
      <c r="DI53" s="417"/>
      <c r="DJ53" s="417"/>
      <c r="DK53" s="417"/>
      <c r="DL53" s="417"/>
      <c r="DM53" s="417"/>
      <c r="DN53" s="417"/>
      <c r="DO53" s="417"/>
      <c r="DP53" s="435"/>
      <c r="DQ53" s="435"/>
      <c r="DR53" s="435"/>
      <c r="DS53" s="435"/>
      <c r="DT53" s="435"/>
      <c r="DU53" s="436"/>
      <c r="DV53" s="421"/>
      <c r="DW53" s="422"/>
      <c r="DX53" s="422"/>
      <c r="DY53" s="422"/>
      <c r="DZ53" s="422"/>
      <c r="EA53" s="422"/>
      <c r="EB53" s="423"/>
      <c r="EN53" s="16"/>
      <c r="EO53" s="16"/>
      <c r="EP53" s="16"/>
      <c r="EQ53" s="16"/>
      <c r="ER53" s="16"/>
      <c r="ES53" s="16"/>
    </row>
    <row r="54" spans="1:149" s="10" customFormat="1" ht="6.2" customHeight="1">
      <c r="A54" s="39"/>
      <c r="B54" s="280"/>
      <c r="C54" s="280"/>
      <c r="D54" s="280"/>
      <c r="E54" s="280"/>
      <c r="F54" s="280"/>
      <c r="G54" s="280"/>
      <c r="H54" s="280"/>
      <c r="I54" s="280"/>
      <c r="J54" s="280"/>
      <c r="K54" s="280"/>
      <c r="L54" s="280"/>
      <c r="M54" s="280"/>
      <c r="N54" s="281"/>
      <c r="O54" s="281"/>
      <c r="P54" s="47"/>
      <c r="Q54" s="281"/>
      <c r="R54" s="281"/>
      <c r="S54" s="281"/>
      <c r="T54" s="281"/>
      <c r="U54" s="281"/>
      <c r="V54" s="281"/>
      <c r="W54" s="281"/>
      <c r="X54" s="281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6"/>
      <c r="BD54" s="276"/>
      <c r="BE54" s="276"/>
      <c r="BF54" s="276"/>
      <c r="BG54" s="276"/>
      <c r="BH54" s="273"/>
      <c r="BI54" s="273"/>
      <c r="BJ54" s="273"/>
      <c r="BK54" s="273"/>
      <c r="BL54" s="273"/>
      <c r="BM54" s="273"/>
      <c r="BW54" s="276"/>
      <c r="BX54" s="276"/>
      <c r="BY54" s="276"/>
      <c r="BZ54" s="374"/>
      <c r="CA54" s="374"/>
      <c r="CB54" s="374"/>
      <c r="CC54" s="374"/>
      <c r="CD54" s="374"/>
      <c r="CE54" s="374"/>
      <c r="CF54" s="374"/>
      <c r="CG54" s="417"/>
      <c r="CH54" s="417"/>
      <c r="CI54" s="417"/>
      <c r="CJ54" s="417"/>
      <c r="CK54" s="417"/>
      <c r="CL54" s="417"/>
      <c r="CM54" s="417"/>
      <c r="CN54" s="417"/>
      <c r="CO54" s="417"/>
      <c r="CP54" s="417"/>
      <c r="CQ54" s="417"/>
      <c r="CR54" s="417"/>
      <c r="CS54" s="417"/>
      <c r="CT54" s="417"/>
      <c r="CU54" s="417"/>
      <c r="CV54" s="417"/>
      <c r="CW54" s="417"/>
      <c r="CX54" s="417"/>
      <c r="CY54" s="417"/>
      <c r="CZ54" s="417"/>
      <c r="DA54" s="417"/>
      <c r="DB54" s="417"/>
      <c r="DC54" s="417"/>
      <c r="DD54" s="417"/>
      <c r="DE54" s="417"/>
      <c r="DF54" s="417"/>
      <c r="DG54" s="417"/>
      <c r="DH54" s="417"/>
      <c r="DI54" s="417"/>
      <c r="DJ54" s="417"/>
      <c r="DK54" s="417"/>
      <c r="DL54" s="417"/>
      <c r="DM54" s="417"/>
      <c r="DN54" s="417"/>
      <c r="DO54" s="417"/>
      <c r="DP54" s="435"/>
      <c r="DQ54" s="435"/>
      <c r="DR54" s="435"/>
      <c r="DS54" s="435"/>
      <c r="DT54" s="435"/>
      <c r="DU54" s="436"/>
      <c r="DV54" s="421"/>
      <c r="DW54" s="422"/>
      <c r="DX54" s="422"/>
      <c r="DY54" s="422"/>
      <c r="DZ54" s="422"/>
      <c r="EA54" s="422"/>
      <c r="EB54" s="423"/>
      <c r="EN54" s="16"/>
      <c r="EO54" s="16"/>
      <c r="EP54" s="16"/>
      <c r="EQ54" s="16"/>
      <c r="ER54" s="16"/>
      <c r="ES54" s="16"/>
    </row>
    <row r="55" spans="1:149" s="10" customFormat="1" ht="6.2" customHeight="1">
      <c r="A55" s="50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51"/>
      <c r="O55" s="51"/>
      <c r="P55" s="99"/>
      <c r="Q55" s="51"/>
      <c r="R55" s="51"/>
      <c r="S55" s="51"/>
      <c r="T55" s="51"/>
      <c r="U55" s="51"/>
      <c r="V55" s="51"/>
      <c r="W55" s="51"/>
      <c r="X55" s="51"/>
      <c r="Y55" s="293"/>
      <c r="Z55" s="293"/>
      <c r="AA55" s="293"/>
      <c r="AB55" s="293"/>
      <c r="AC55" s="293"/>
      <c r="AD55" s="293"/>
      <c r="AE55" s="293"/>
      <c r="AF55" s="293"/>
      <c r="AG55" s="293"/>
      <c r="AH55" s="293"/>
      <c r="AI55" s="293"/>
      <c r="AJ55" s="293"/>
      <c r="AK55" s="293"/>
      <c r="AL55" s="293"/>
      <c r="AM55" s="293"/>
      <c r="AN55" s="293"/>
      <c r="AO55" s="293"/>
      <c r="AP55" s="293"/>
      <c r="AQ55" s="293"/>
      <c r="AR55" s="293"/>
      <c r="AS55" s="293"/>
      <c r="AT55" s="293"/>
      <c r="AU55" s="293"/>
      <c r="AV55" s="293"/>
      <c r="AW55" s="293"/>
      <c r="AX55" s="293"/>
      <c r="AY55" s="293"/>
      <c r="AZ55" s="293"/>
      <c r="BA55" s="293"/>
      <c r="BB55" s="293"/>
      <c r="BC55" s="27"/>
      <c r="BD55" s="27"/>
      <c r="BE55" s="27"/>
      <c r="BF55" s="27"/>
      <c r="BG55" s="27"/>
      <c r="BH55" s="293"/>
      <c r="BI55" s="293"/>
      <c r="BJ55" s="293"/>
      <c r="BK55" s="293"/>
      <c r="BL55" s="293"/>
      <c r="BM55" s="293"/>
      <c r="BN55" s="100"/>
      <c r="BO55" s="100"/>
      <c r="BP55" s="100"/>
      <c r="BQ55" s="100"/>
      <c r="BR55" s="100"/>
      <c r="BS55" s="100"/>
      <c r="BT55" s="100"/>
      <c r="BU55" s="100"/>
      <c r="BV55" s="100"/>
      <c r="BW55" s="27"/>
      <c r="BX55" s="27"/>
      <c r="BY55" s="27"/>
      <c r="BZ55" s="427"/>
      <c r="CA55" s="427"/>
      <c r="CB55" s="427"/>
      <c r="CC55" s="427"/>
      <c r="CD55" s="427"/>
      <c r="CE55" s="427"/>
      <c r="CF55" s="427"/>
      <c r="CG55" s="428"/>
      <c r="CH55" s="428"/>
      <c r="CI55" s="428"/>
      <c r="CJ55" s="428"/>
      <c r="CK55" s="428"/>
      <c r="CL55" s="428"/>
      <c r="CM55" s="428"/>
      <c r="CN55" s="428"/>
      <c r="CO55" s="428"/>
      <c r="CP55" s="428"/>
      <c r="CQ55" s="428"/>
      <c r="CR55" s="428"/>
      <c r="CS55" s="428"/>
      <c r="CT55" s="428"/>
      <c r="CU55" s="428"/>
      <c r="CV55" s="428"/>
      <c r="CW55" s="428"/>
      <c r="CX55" s="428"/>
      <c r="CY55" s="428"/>
      <c r="CZ55" s="428"/>
      <c r="DA55" s="428"/>
      <c r="DB55" s="428"/>
      <c r="DC55" s="428"/>
      <c r="DD55" s="428"/>
      <c r="DE55" s="428"/>
      <c r="DF55" s="428"/>
      <c r="DG55" s="428"/>
      <c r="DH55" s="428"/>
      <c r="DI55" s="428"/>
      <c r="DJ55" s="428"/>
      <c r="DK55" s="428"/>
      <c r="DL55" s="428"/>
      <c r="DM55" s="428"/>
      <c r="DN55" s="428"/>
      <c r="DO55" s="428"/>
      <c r="DP55" s="437"/>
      <c r="DQ55" s="437"/>
      <c r="DR55" s="437"/>
      <c r="DS55" s="437"/>
      <c r="DT55" s="437"/>
      <c r="DU55" s="438"/>
      <c r="DV55" s="421"/>
      <c r="DW55" s="422"/>
      <c r="DX55" s="422"/>
      <c r="DY55" s="422"/>
      <c r="DZ55" s="422"/>
      <c r="EA55" s="422"/>
      <c r="EB55" s="423"/>
      <c r="EN55" s="16"/>
      <c r="EO55" s="16"/>
      <c r="EP55" s="16"/>
      <c r="EQ55" s="16"/>
      <c r="ER55" s="16"/>
      <c r="ES55" s="16"/>
    </row>
    <row r="56" spans="1:149" s="10" customFormat="1" ht="6.2" customHeight="1">
      <c r="A56" s="183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  <c r="AK56" s="185"/>
      <c r="AL56" s="185"/>
      <c r="AM56" s="185"/>
      <c r="AN56" s="185"/>
      <c r="AO56" s="185"/>
      <c r="AP56" s="185"/>
      <c r="AQ56" s="185"/>
      <c r="AR56" s="185"/>
      <c r="AS56" s="185"/>
      <c r="AT56" s="185"/>
      <c r="AU56" s="185"/>
      <c r="AV56" s="185"/>
      <c r="AW56" s="185"/>
      <c r="AX56" s="185"/>
      <c r="AY56" s="185"/>
      <c r="AZ56" s="185"/>
      <c r="BA56" s="185"/>
      <c r="BB56" s="185"/>
      <c r="BC56" s="286"/>
      <c r="BD56" s="286"/>
      <c r="BE56" s="286"/>
      <c r="BF56" s="286"/>
      <c r="BG56" s="286"/>
      <c r="BH56" s="185"/>
      <c r="BI56" s="185"/>
      <c r="BJ56" s="185"/>
      <c r="BK56" s="185"/>
      <c r="BL56" s="185"/>
      <c r="BM56" s="185"/>
      <c r="BN56" s="178"/>
      <c r="BO56" s="178"/>
      <c r="BP56" s="178"/>
      <c r="BQ56" s="178"/>
      <c r="BR56" s="178"/>
      <c r="BS56" s="178"/>
      <c r="BT56" s="178"/>
      <c r="BU56" s="178"/>
      <c r="BV56" s="178"/>
      <c r="BW56" s="186"/>
      <c r="BX56" s="186"/>
      <c r="BY56" s="186"/>
      <c r="BZ56" s="186"/>
      <c r="CA56" s="186"/>
      <c r="CB56" s="186"/>
      <c r="CC56" s="186"/>
      <c r="CD56" s="186"/>
      <c r="CE56" s="186"/>
      <c r="CF56" s="186"/>
      <c r="CG56" s="186"/>
      <c r="CH56" s="186"/>
      <c r="CI56" s="186"/>
      <c r="CJ56" s="186"/>
      <c r="CK56" s="186"/>
      <c r="CL56" s="186"/>
      <c r="CM56" s="186"/>
      <c r="CN56" s="186"/>
      <c r="CO56" s="186"/>
      <c r="CP56" s="186"/>
      <c r="CQ56" s="186"/>
      <c r="CR56" s="186"/>
      <c r="CS56" s="186"/>
      <c r="CT56" s="186"/>
      <c r="CU56" s="186"/>
      <c r="CV56" s="186"/>
      <c r="CW56" s="186"/>
      <c r="CX56" s="186"/>
      <c r="CY56" s="186"/>
      <c r="CZ56" s="186"/>
      <c r="DA56" s="186"/>
      <c r="DB56" s="186"/>
      <c r="DC56" s="186"/>
      <c r="DD56" s="186"/>
      <c r="DE56" s="186"/>
      <c r="DF56" s="186"/>
      <c r="DG56" s="186"/>
      <c r="DH56" s="186"/>
      <c r="DI56" s="186"/>
      <c r="DJ56" s="186"/>
      <c r="DK56" s="186"/>
      <c r="DL56" s="186"/>
      <c r="DM56" s="186"/>
      <c r="DN56" s="186"/>
      <c r="DO56" s="186"/>
      <c r="DP56" s="273"/>
      <c r="DQ56" s="273"/>
      <c r="DR56" s="273"/>
      <c r="DS56" s="273"/>
      <c r="DT56" s="273"/>
      <c r="DU56" s="45"/>
      <c r="DV56" s="421"/>
      <c r="DW56" s="422"/>
      <c r="DX56" s="422"/>
      <c r="DY56" s="422"/>
      <c r="DZ56" s="422"/>
      <c r="EA56" s="422"/>
      <c r="EB56" s="423"/>
      <c r="EN56" s="16"/>
      <c r="EO56" s="16"/>
      <c r="EP56" s="16"/>
      <c r="EQ56" s="16"/>
      <c r="ER56" s="16"/>
      <c r="ES56" s="16"/>
    </row>
    <row r="57" spans="1:149" s="10" customFormat="1" ht="6.2" customHeight="1">
      <c r="A57" s="39"/>
      <c r="F57" s="391" t="s">
        <v>72</v>
      </c>
      <c r="G57" s="391"/>
      <c r="H57" s="391"/>
      <c r="I57" s="391"/>
      <c r="J57" s="391"/>
      <c r="K57" s="391"/>
      <c r="L57" s="391"/>
      <c r="M57" s="391"/>
      <c r="N57" s="391"/>
      <c r="O57" s="391"/>
      <c r="P57" s="391"/>
      <c r="Q57" s="391"/>
      <c r="R57" s="391"/>
      <c r="S57" s="391"/>
      <c r="T57" s="391"/>
      <c r="U57" s="391"/>
      <c r="V57" s="391"/>
      <c r="W57" s="391"/>
      <c r="X57" s="391"/>
      <c r="Y57" s="391"/>
      <c r="Z57" s="391"/>
      <c r="AA57" s="391"/>
      <c r="AB57" s="391"/>
      <c r="AC57" s="391"/>
      <c r="AD57" s="391"/>
      <c r="AE57" s="391"/>
      <c r="AF57" s="391"/>
      <c r="AG57" s="391"/>
      <c r="AH57" s="391"/>
      <c r="AI57" s="391"/>
      <c r="BJ57" s="273"/>
      <c r="DN57" s="273"/>
      <c r="DO57" s="273"/>
      <c r="DP57" s="273"/>
      <c r="DQ57" s="273"/>
      <c r="DR57" s="273"/>
      <c r="DU57" s="45"/>
      <c r="DV57" s="421"/>
      <c r="DW57" s="422"/>
      <c r="DX57" s="422"/>
      <c r="DY57" s="422"/>
      <c r="DZ57" s="422"/>
      <c r="EA57" s="422"/>
      <c r="EB57" s="423"/>
      <c r="EN57" s="16"/>
      <c r="EO57" s="16"/>
      <c r="EP57" s="16"/>
      <c r="EQ57" s="16"/>
      <c r="ER57" s="16"/>
      <c r="ES57" s="16"/>
    </row>
    <row r="58" spans="1:149" s="10" customFormat="1" ht="6.2" customHeight="1">
      <c r="A58" s="39"/>
      <c r="F58" s="391"/>
      <c r="G58" s="391"/>
      <c r="H58" s="391"/>
      <c r="I58" s="391"/>
      <c r="J58" s="391"/>
      <c r="K58" s="391"/>
      <c r="L58" s="391"/>
      <c r="M58" s="391"/>
      <c r="N58" s="391"/>
      <c r="O58" s="391"/>
      <c r="P58" s="391"/>
      <c r="Q58" s="391"/>
      <c r="R58" s="391"/>
      <c r="S58" s="391"/>
      <c r="T58" s="391"/>
      <c r="U58" s="391"/>
      <c r="V58" s="391"/>
      <c r="W58" s="391"/>
      <c r="X58" s="391"/>
      <c r="Y58" s="391"/>
      <c r="Z58" s="391"/>
      <c r="AA58" s="391"/>
      <c r="AB58" s="391"/>
      <c r="AC58" s="391"/>
      <c r="AD58" s="391"/>
      <c r="AE58" s="391"/>
      <c r="AF58" s="391"/>
      <c r="AG58" s="391"/>
      <c r="AH58" s="391"/>
      <c r="AI58" s="391"/>
      <c r="BJ58" s="273"/>
      <c r="DN58" s="273"/>
      <c r="DO58" s="273"/>
      <c r="DP58" s="273"/>
      <c r="DQ58" s="273"/>
      <c r="DR58" s="273"/>
      <c r="DU58" s="45"/>
      <c r="DV58" s="421"/>
      <c r="DW58" s="422"/>
      <c r="DX58" s="422"/>
      <c r="DY58" s="422"/>
      <c r="DZ58" s="422"/>
      <c r="EA58" s="422"/>
      <c r="EB58" s="423"/>
      <c r="EN58" s="16"/>
      <c r="EO58" s="16"/>
      <c r="EP58" s="16"/>
      <c r="EQ58" s="16"/>
      <c r="ER58" s="16"/>
      <c r="ES58" s="16"/>
    </row>
    <row r="59" spans="1:149" s="10" customFormat="1" ht="6.2" customHeight="1">
      <c r="A59" s="39"/>
      <c r="F59" s="391"/>
      <c r="G59" s="391"/>
      <c r="H59" s="391"/>
      <c r="I59" s="391"/>
      <c r="J59" s="391"/>
      <c r="K59" s="391"/>
      <c r="L59" s="391"/>
      <c r="M59" s="391"/>
      <c r="N59" s="391"/>
      <c r="O59" s="391"/>
      <c r="P59" s="391"/>
      <c r="Q59" s="391"/>
      <c r="R59" s="391"/>
      <c r="S59" s="391"/>
      <c r="T59" s="391"/>
      <c r="U59" s="391"/>
      <c r="V59" s="391"/>
      <c r="W59" s="391"/>
      <c r="X59" s="391"/>
      <c r="Y59" s="391"/>
      <c r="Z59" s="391"/>
      <c r="AA59" s="391"/>
      <c r="AB59" s="391"/>
      <c r="AC59" s="391"/>
      <c r="AD59" s="391"/>
      <c r="AE59" s="391"/>
      <c r="AF59" s="391"/>
      <c r="AG59" s="391"/>
      <c r="AH59" s="391"/>
      <c r="AI59" s="391"/>
      <c r="BJ59" s="273"/>
      <c r="DN59" s="273"/>
      <c r="DO59" s="273"/>
      <c r="DP59" s="273"/>
      <c r="DQ59" s="273"/>
      <c r="DR59" s="273"/>
      <c r="DU59" s="45"/>
      <c r="DV59" s="421"/>
      <c r="DW59" s="422"/>
      <c r="DX59" s="422"/>
      <c r="DY59" s="422"/>
      <c r="DZ59" s="422"/>
      <c r="EA59" s="422"/>
      <c r="EB59" s="423"/>
      <c r="EN59" s="16"/>
      <c r="EO59" s="16"/>
      <c r="EP59" s="16"/>
      <c r="EQ59" s="16"/>
      <c r="ER59" s="16"/>
      <c r="ES59" s="16"/>
    </row>
    <row r="60" spans="1:149" s="10" customFormat="1" ht="6.2" customHeight="1">
      <c r="A60" s="39"/>
      <c r="F60" s="391"/>
      <c r="G60" s="391"/>
      <c r="H60" s="391"/>
      <c r="I60" s="391"/>
      <c r="J60" s="391"/>
      <c r="K60" s="391"/>
      <c r="L60" s="391"/>
      <c r="M60" s="391"/>
      <c r="N60" s="391"/>
      <c r="O60" s="391"/>
      <c r="P60" s="391"/>
      <c r="Q60" s="391"/>
      <c r="R60" s="391"/>
      <c r="S60" s="391"/>
      <c r="T60" s="391"/>
      <c r="U60" s="391"/>
      <c r="V60" s="391"/>
      <c r="W60" s="391"/>
      <c r="X60" s="391"/>
      <c r="Y60" s="391"/>
      <c r="Z60" s="391"/>
      <c r="AA60" s="391"/>
      <c r="AB60" s="391"/>
      <c r="AC60" s="391"/>
      <c r="AD60" s="391"/>
      <c r="AE60" s="391"/>
      <c r="AF60" s="391"/>
      <c r="AG60" s="391"/>
      <c r="AH60" s="391"/>
      <c r="AI60" s="391"/>
      <c r="BJ60" s="273"/>
      <c r="DN60" s="273"/>
      <c r="DO60" s="273"/>
      <c r="DP60" s="273"/>
      <c r="DQ60" s="273"/>
      <c r="DR60" s="273"/>
      <c r="DU60" s="45"/>
      <c r="DV60" s="421"/>
      <c r="DW60" s="422"/>
      <c r="DX60" s="422"/>
      <c r="DY60" s="422"/>
      <c r="DZ60" s="422"/>
      <c r="EA60" s="422"/>
      <c r="EB60" s="423"/>
      <c r="EN60" s="16"/>
      <c r="EO60" s="16"/>
      <c r="EP60" s="16"/>
      <c r="EQ60" s="16"/>
      <c r="ER60" s="16"/>
      <c r="ES60" s="16"/>
    </row>
    <row r="61" spans="1:149" s="10" customFormat="1" ht="6.2" customHeight="1">
      <c r="A61" s="52"/>
      <c r="B61" s="280"/>
      <c r="C61" s="280"/>
      <c r="D61" s="280"/>
      <c r="E61" s="280"/>
      <c r="F61" s="280"/>
      <c r="G61" s="280"/>
      <c r="H61" s="280"/>
      <c r="I61" s="280"/>
      <c r="J61" s="280"/>
      <c r="K61" s="280"/>
      <c r="L61" s="280"/>
      <c r="M61" s="280"/>
      <c r="N61" s="280"/>
      <c r="O61" s="280"/>
      <c r="P61" s="280"/>
      <c r="Q61" s="280"/>
      <c r="R61" s="280"/>
      <c r="S61" s="280"/>
      <c r="T61" s="280"/>
      <c r="U61" s="280"/>
      <c r="V61" s="280"/>
      <c r="W61" s="280"/>
      <c r="X61" s="280"/>
      <c r="Y61" s="280"/>
      <c r="Z61" s="280"/>
      <c r="AA61" s="280"/>
      <c r="AB61" s="280"/>
      <c r="AC61" s="280"/>
      <c r="AD61" s="280"/>
      <c r="AE61" s="280"/>
      <c r="AF61" s="280"/>
      <c r="AG61" s="280"/>
      <c r="AH61" s="280"/>
      <c r="AI61" s="280"/>
      <c r="AJ61" s="280"/>
      <c r="AK61" s="280"/>
      <c r="AL61" s="280"/>
      <c r="AM61" s="280"/>
      <c r="AN61" s="280"/>
      <c r="AO61" s="280"/>
      <c r="AP61" s="273"/>
      <c r="AQ61" s="273"/>
      <c r="AR61" s="273"/>
      <c r="AS61" s="273"/>
      <c r="BW61" s="273"/>
      <c r="BX61" s="273"/>
      <c r="BY61" s="273"/>
      <c r="BZ61" s="273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273"/>
      <c r="DO61" s="273"/>
      <c r="DP61" s="273"/>
      <c r="DQ61" s="273"/>
      <c r="DR61" s="273"/>
      <c r="DU61" s="45"/>
      <c r="DV61" s="421"/>
      <c r="DW61" s="422"/>
      <c r="DX61" s="422"/>
      <c r="DY61" s="422"/>
      <c r="DZ61" s="422"/>
      <c r="EA61" s="422"/>
      <c r="EB61" s="423"/>
      <c r="EN61" s="16"/>
      <c r="EO61" s="16"/>
      <c r="EP61" s="16"/>
      <c r="EQ61" s="16"/>
      <c r="ER61" s="16"/>
      <c r="ES61" s="16"/>
    </row>
    <row r="62" spans="1:149" s="10" customFormat="1" ht="6.2" customHeight="1">
      <c r="A62" s="39"/>
      <c r="I62" s="439" t="s">
        <v>73</v>
      </c>
      <c r="J62" s="439"/>
      <c r="K62" s="439"/>
      <c r="L62" s="439"/>
      <c r="M62" s="439"/>
      <c r="N62" s="439"/>
      <c r="O62" s="439"/>
      <c r="P62" s="439"/>
      <c r="Q62" s="439"/>
      <c r="R62" s="439"/>
      <c r="S62" s="439"/>
      <c r="T62" s="439"/>
      <c r="U62" s="439"/>
      <c r="V62" s="439"/>
      <c r="W62" s="439"/>
      <c r="X62" s="439"/>
      <c r="Y62" s="439"/>
      <c r="Z62" s="439"/>
      <c r="AA62" s="439"/>
      <c r="AB62" s="439"/>
      <c r="AC62" s="439"/>
      <c r="AD62" s="439"/>
      <c r="AE62" s="439"/>
      <c r="AF62" s="439"/>
      <c r="AG62" s="672"/>
      <c r="AH62" s="672"/>
      <c r="AI62" s="672"/>
      <c r="AJ62" s="672"/>
      <c r="AK62" s="672"/>
      <c r="AL62" s="672"/>
      <c r="AM62" s="672"/>
      <c r="AN62" s="672"/>
      <c r="AO62" s="672"/>
      <c r="AP62" s="672"/>
      <c r="AQ62" s="672"/>
      <c r="AR62" s="672"/>
      <c r="AS62" s="672"/>
      <c r="AT62" s="672"/>
      <c r="AU62" s="672"/>
      <c r="AV62" s="672"/>
      <c r="AW62" s="672"/>
      <c r="AX62" s="672"/>
      <c r="AY62" s="672"/>
      <c r="AZ62" s="672"/>
      <c r="BA62" s="672"/>
      <c r="BB62" s="672"/>
      <c r="BC62" s="672"/>
      <c r="BD62" s="672"/>
      <c r="BE62" s="672"/>
      <c r="BF62" s="672"/>
      <c r="BG62" s="672"/>
      <c r="BH62" s="672"/>
      <c r="BI62" s="672"/>
      <c r="BJ62" s="422"/>
      <c r="BK62" s="672"/>
      <c r="BL62" s="672"/>
      <c r="BM62" s="672"/>
      <c r="BN62" s="672"/>
      <c r="BO62" s="672"/>
      <c r="BP62" s="672"/>
      <c r="BQ62" s="672"/>
      <c r="BR62" s="672"/>
      <c r="BS62" s="672"/>
      <c r="BT62" s="672"/>
      <c r="BU62" s="672"/>
      <c r="BV62" s="672"/>
      <c r="BW62" s="672"/>
      <c r="BX62" s="672"/>
      <c r="BY62" s="672"/>
      <c r="BZ62" s="672"/>
      <c r="CA62" s="672"/>
      <c r="CB62" s="672"/>
      <c r="CC62" s="672"/>
      <c r="CD62" s="672"/>
      <c r="CE62" s="672"/>
      <c r="CF62" s="672"/>
      <c r="CG62" s="672"/>
      <c r="CH62" s="672"/>
      <c r="CI62" s="672"/>
      <c r="CJ62" s="672"/>
      <c r="CK62" s="672"/>
      <c r="CL62" s="672"/>
      <c r="CM62" s="672"/>
      <c r="CN62" s="672"/>
      <c r="CO62" s="672"/>
      <c r="CP62" s="672"/>
      <c r="CQ62" s="672"/>
      <c r="CR62" s="672"/>
      <c r="CS62" s="672"/>
      <c r="CT62" s="672"/>
      <c r="CU62" s="672"/>
      <c r="CV62" s="672"/>
      <c r="CW62" s="672"/>
      <c r="CX62" s="672"/>
      <c r="CY62" s="672"/>
      <c r="CZ62" s="672"/>
      <c r="DA62" s="672"/>
      <c r="DB62" s="672"/>
      <c r="DC62" s="672"/>
      <c r="DD62" s="672"/>
      <c r="DE62" s="672"/>
      <c r="DF62" s="672"/>
      <c r="DG62" s="672"/>
      <c r="DH62" s="672"/>
      <c r="DI62" s="672"/>
      <c r="DJ62" s="672"/>
      <c r="DK62" s="672"/>
      <c r="DL62" s="672"/>
      <c r="DM62" s="672"/>
      <c r="DN62" s="672"/>
      <c r="DO62" s="672"/>
      <c r="DP62" s="672"/>
      <c r="DQ62" s="672"/>
      <c r="DR62" s="672"/>
      <c r="DS62" s="672"/>
      <c r="DT62" s="672"/>
      <c r="DU62" s="673"/>
      <c r="DV62" s="421"/>
      <c r="DW62" s="422"/>
      <c r="DX62" s="422"/>
      <c r="DY62" s="422"/>
      <c r="DZ62" s="422"/>
      <c r="EA62" s="422"/>
      <c r="EB62" s="423"/>
      <c r="EN62" s="16"/>
      <c r="EO62" s="16"/>
      <c r="EP62" s="16"/>
      <c r="EQ62" s="16"/>
      <c r="ER62" s="16"/>
      <c r="ES62" s="16"/>
    </row>
    <row r="63" spans="1:149" s="10" customFormat="1" ht="6.2" customHeight="1">
      <c r="A63" s="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  <c r="T63" s="439"/>
      <c r="U63" s="439"/>
      <c r="V63" s="439"/>
      <c r="W63" s="439"/>
      <c r="X63" s="439"/>
      <c r="Y63" s="439"/>
      <c r="Z63" s="439"/>
      <c r="AA63" s="439"/>
      <c r="AB63" s="439"/>
      <c r="AC63" s="439"/>
      <c r="AD63" s="439"/>
      <c r="AE63" s="439"/>
      <c r="AF63" s="439"/>
      <c r="AG63" s="672"/>
      <c r="AH63" s="672"/>
      <c r="AI63" s="672"/>
      <c r="AJ63" s="672"/>
      <c r="AK63" s="672"/>
      <c r="AL63" s="672"/>
      <c r="AM63" s="672"/>
      <c r="AN63" s="672"/>
      <c r="AO63" s="672"/>
      <c r="AP63" s="672"/>
      <c r="AQ63" s="672"/>
      <c r="AR63" s="672"/>
      <c r="AS63" s="672"/>
      <c r="AT63" s="672"/>
      <c r="AU63" s="672"/>
      <c r="AV63" s="672"/>
      <c r="AW63" s="672"/>
      <c r="AX63" s="672"/>
      <c r="AY63" s="672"/>
      <c r="AZ63" s="672"/>
      <c r="BA63" s="672"/>
      <c r="BB63" s="672"/>
      <c r="BC63" s="672"/>
      <c r="BD63" s="672"/>
      <c r="BE63" s="672"/>
      <c r="BF63" s="672"/>
      <c r="BG63" s="672"/>
      <c r="BH63" s="672"/>
      <c r="BI63" s="672"/>
      <c r="BJ63" s="672"/>
      <c r="BK63" s="672"/>
      <c r="BL63" s="672"/>
      <c r="BM63" s="672"/>
      <c r="BN63" s="672"/>
      <c r="BO63" s="672"/>
      <c r="BP63" s="672"/>
      <c r="BQ63" s="672"/>
      <c r="BR63" s="672"/>
      <c r="BS63" s="672"/>
      <c r="BT63" s="672"/>
      <c r="BU63" s="672"/>
      <c r="BV63" s="672"/>
      <c r="BW63" s="672"/>
      <c r="BX63" s="672"/>
      <c r="BY63" s="672"/>
      <c r="BZ63" s="672"/>
      <c r="CA63" s="672"/>
      <c r="CB63" s="672"/>
      <c r="CC63" s="672"/>
      <c r="CD63" s="672"/>
      <c r="CE63" s="672"/>
      <c r="CF63" s="672"/>
      <c r="CG63" s="672"/>
      <c r="CH63" s="672"/>
      <c r="CI63" s="672"/>
      <c r="CJ63" s="672"/>
      <c r="CK63" s="672"/>
      <c r="CL63" s="672"/>
      <c r="CM63" s="672"/>
      <c r="CN63" s="672"/>
      <c r="CO63" s="672"/>
      <c r="CP63" s="672"/>
      <c r="CQ63" s="672"/>
      <c r="CR63" s="672"/>
      <c r="CS63" s="672"/>
      <c r="CT63" s="672"/>
      <c r="CU63" s="672"/>
      <c r="CV63" s="672"/>
      <c r="CW63" s="672"/>
      <c r="CX63" s="672"/>
      <c r="CY63" s="672"/>
      <c r="CZ63" s="672"/>
      <c r="DA63" s="672"/>
      <c r="DB63" s="672"/>
      <c r="DC63" s="672"/>
      <c r="DD63" s="672"/>
      <c r="DE63" s="672"/>
      <c r="DF63" s="672"/>
      <c r="DG63" s="672"/>
      <c r="DH63" s="672"/>
      <c r="DI63" s="672"/>
      <c r="DJ63" s="672"/>
      <c r="DK63" s="672"/>
      <c r="DL63" s="672"/>
      <c r="DM63" s="672"/>
      <c r="DN63" s="672"/>
      <c r="DO63" s="672"/>
      <c r="DP63" s="672"/>
      <c r="DQ63" s="672"/>
      <c r="DR63" s="672"/>
      <c r="DS63" s="672"/>
      <c r="DT63" s="672"/>
      <c r="DU63" s="673"/>
      <c r="DV63" s="421"/>
      <c r="DW63" s="422"/>
      <c r="DX63" s="422"/>
      <c r="DY63" s="422"/>
      <c r="DZ63" s="422"/>
      <c r="EA63" s="422"/>
      <c r="EB63" s="423"/>
      <c r="EN63" s="3"/>
      <c r="EO63" s="3"/>
      <c r="EP63" s="3"/>
      <c r="EQ63" s="3"/>
      <c r="ER63" s="3"/>
      <c r="ES63" s="3"/>
    </row>
    <row r="64" spans="1:149" s="10" customFormat="1" ht="6.2" customHeight="1">
      <c r="A64" s="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  <c r="T64" s="439"/>
      <c r="U64" s="439"/>
      <c r="V64" s="439"/>
      <c r="W64" s="439"/>
      <c r="X64" s="439"/>
      <c r="Y64" s="439"/>
      <c r="Z64" s="439"/>
      <c r="AA64" s="439"/>
      <c r="AB64" s="439"/>
      <c r="AC64" s="439"/>
      <c r="AD64" s="439"/>
      <c r="AE64" s="439"/>
      <c r="AF64" s="439"/>
      <c r="AG64" s="672"/>
      <c r="AH64" s="672"/>
      <c r="AI64" s="672"/>
      <c r="AJ64" s="672"/>
      <c r="AK64" s="672"/>
      <c r="AL64" s="672"/>
      <c r="AM64" s="672"/>
      <c r="AN64" s="672"/>
      <c r="AO64" s="672"/>
      <c r="AP64" s="672"/>
      <c r="AQ64" s="672"/>
      <c r="AR64" s="672"/>
      <c r="AS64" s="672"/>
      <c r="AT64" s="672"/>
      <c r="AU64" s="672"/>
      <c r="AV64" s="672"/>
      <c r="AW64" s="672"/>
      <c r="AX64" s="672"/>
      <c r="AY64" s="672"/>
      <c r="AZ64" s="672"/>
      <c r="BA64" s="672"/>
      <c r="BB64" s="672"/>
      <c r="BC64" s="672"/>
      <c r="BD64" s="672"/>
      <c r="BE64" s="672"/>
      <c r="BF64" s="672"/>
      <c r="BG64" s="672"/>
      <c r="BH64" s="672"/>
      <c r="BI64" s="672"/>
      <c r="BJ64" s="672"/>
      <c r="BK64" s="672"/>
      <c r="BL64" s="672"/>
      <c r="BM64" s="672"/>
      <c r="BN64" s="672"/>
      <c r="BO64" s="672"/>
      <c r="BP64" s="672"/>
      <c r="BQ64" s="672"/>
      <c r="BR64" s="672"/>
      <c r="BS64" s="672"/>
      <c r="BT64" s="672"/>
      <c r="BU64" s="672"/>
      <c r="BV64" s="672"/>
      <c r="BW64" s="672"/>
      <c r="BX64" s="672"/>
      <c r="BY64" s="672"/>
      <c r="BZ64" s="672"/>
      <c r="CA64" s="672"/>
      <c r="CB64" s="672"/>
      <c r="CC64" s="672"/>
      <c r="CD64" s="672"/>
      <c r="CE64" s="672"/>
      <c r="CF64" s="672"/>
      <c r="CG64" s="672"/>
      <c r="CH64" s="672"/>
      <c r="CI64" s="672"/>
      <c r="CJ64" s="672"/>
      <c r="CK64" s="672"/>
      <c r="CL64" s="672"/>
      <c r="CM64" s="672"/>
      <c r="CN64" s="672"/>
      <c r="CO64" s="672"/>
      <c r="CP64" s="672"/>
      <c r="CQ64" s="672"/>
      <c r="CR64" s="672"/>
      <c r="CS64" s="672"/>
      <c r="CT64" s="672"/>
      <c r="CU64" s="672"/>
      <c r="CV64" s="672"/>
      <c r="CW64" s="672"/>
      <c r="CX64" s="672"/>
      <c r="CY64" s="672"/>
      <c r="CZ64" s="672"/>
      <c r="DA64" s="672"/>
      <c r="DB64" s="672"/>
      <c r="DC64" s="672"/>
      <c r="DD64" s="672"/>
      <c r="DE64" s="672"/>
      <c r="DF64" s="672"/>
      <c r="DG64" s="672"/>
      <c r="DH64" s="672"/>
      <c r="DI64" s="672"/>
      <c r="DJ64" s="672"/>
      <c r="DK64" s="672"/>
      <c r="DL64" s="672"/>
      <c r="DM64" s="672"/>
      <c r="DN64" s="672"/>
      <c r="DO64" s="672"/>
      <c r="DP64" s="672"/>
      <c r="DQ64" s="672"/>
      <c r="DR64" s="672"/>
      <c r="DS64" s="672"/>
      <c r="DT64" s="672"/>
      <c r="DU64" s="673"/>
      <c r="DV64" s="421"/>
      <c r="DW64" s="422"/>
      <c r="DX64" s="422"/>
      <c r="DY64" s="422"/>
      <c r="DZ64" s="422"/>
      <c r="EA64" s="422"/>
      <c r="EB64" s="423"/>
      <c r="EN64" s="274"/>
      <c r="EO64" s="284"/>
      <c r="EP64" s="284"/>
      <c r="EQ64" s="284"/>
      <c r="ER64" s="284"/>
      <c r="ES64" s="284"/>
    </row>
    <row r="65" spans="1:149" s="10" customFormat="1" ht="6.2" customHeight="1">
      <c r="A65" s="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  <c r="T65" s="439"/>
      <c r="U65" s="439"/>
      <c r="V65" s="439"/>
      <c r="W65" s="439"/>
      <c r="X65" s="439"/>
      <c r="Y65" s="439"/>
      <c r="Z65" s="439"/>
      <c r="AA65" s="439"/>
      <c r="AB65" s="439"/>
      <c r="AC65" s="439"/>
      <c r="AD65" s="439"/>
      <c r="AE65" s="439"/>
      <c r="AF65" s="439"/>
      <c r="AG65" s="672"/>
      <c r="AH65" s="672"/>
      <c r="AI65" s="672"/>
      <c r="AJ65" s="672"/>
      <c r="AK65" s="672"/>
      <c r="AL65" s="672"/>
      <c r="AM65" s="672"/>
      <c r="AN65" s="672"/>
      <c r="AO65" s="672"/>
      <c r="AP65" s="672"/>
      <c r="AQ65" s="672"/>
      <c r="AR65" s="672"/>
      <c r="AS65" s="672"/>
      <c r="AT65" s="672"/>
      <c r="AU65" s="672"/>
      <c r="AV65" s="672"/>
      <c r="AW65" s="672"/>
      <c r="AX65" s="672"/>
      <c r="AY65" s="672"/>
      <c r="AZ65" s="672"/>
      <c r="BA65" s="672"/>
      <c r="BB65" s="672"/>
      <c r="BC65" s="672"/>
      <c r="BD65" s="672"/>
      <c r="BE65" s="672"/>
      <c r="BF65" s="672"/>
      <c r="BG65" s="672"/>
      <c r="BH65" s="672"/>
      <c r="BI65" s="672"/>
      <c r="BJ65" s="672"/>
      <c r="BK65" s="672"/>
      <c r="BL65" s="672"/>
      <c r="BM65" s="672"/>
      <c r="BN65" s="672"/>
      <c r="BO65" s="672"/>
      <c r="BP65" s="672"/>
      <c r="BQ65" s="672"/>
      <c r="BR65" s="672"/>
      <c r="BS65" s="672"/>
      <c r="BT65" s="672"/>
      <c r="BU65" s="672"/>
      <c r="BV65" s="672"/>
      <c r="BW65" s="672"/>
      <c r="BX65" s="672"/>
      <c r="BY65" s="672"/>
      <c r="BZ65" s="672"/>
      <c r="CA65" s="672"/>
      <c r="CB65" s="672"/>
      <c r="CC65" s="672"/>
      <c r="CD65" s="672"/>
      <c r="CE65" s="672"/>
      <c r="CF65" s="672"/>
      <c r="CG65" s="672"/>
      <c r="CH65" s="672"/>
      <c r="CI65" s="672"/>
      <c r="CJ65" s="672"/>
      <c r="CK65" s="672"/>
      <c r="CL65" s="672"/>
      <c r="CM65" s="672"/>
      <c r="CN65" s="672"/>
      <c r="CO65" s="672"/>
      <c r="CP65" s="672"/>
      <c r="CQ65" s="672"/>
      <c r="CR65" s="672"/>
      <c r="CS65" s="672"/>
      <c r="CT65" s="672"/>
      <c r="CU65" s="672"/>
      <c r="CV65" s="672"/>
      <c r="CW65" s="672"/>
      <c r="CX65" s="672"/>
      <c r="CY65" s="672"/>
      <c r="CZ65" s="672"/>
      <c r="DA65" s="672"/>
      <c r="DB65" s="672"/>
      <c r="DC65" s="672"/>
      <c r="DD65" s="672"/>
      <c r="DE65" s="672"/>
      <c r="DF65" s="672"/>
      <c r="DG65" s="672"/>
      <c r="DH65" s="672"/>
      <c r="DI65" s="672"/>
      <c r="DJ65" s="672"/>
      <c r="DK65" s="672"/>
      <c r="DL65" s="672"/>
      <c r="DM65" s="672"/>
      <c r="DN65" s="672"/>
      <c r="DO65" s="672"/>
      <c r="DP65" s="672"/>
      <c r="DQ65" s="672"/>
      <c r="DR65" s="672"/>
      <c r="DS65" s="672"/>
      <c r="DT65" s="672"/>
      <c r="DU65" s="673"/>
      <c r="DV65" s="421"/>
      <c r="DW65" s="422"/>
      <c r="DX65" s="422"/>
      <c r="DY65" s="422"/>
      <c r="DZ65" s="422"/>
      <c r="EA65" s="422"/>
      <c r="EB65" s="423"/>
      <c r="EN65" s="284"/>
      <c r="EO65" s="284"/>
      <c r="EP65" s="284"/>
      <c r="EQ65" s="284"/>
      <c r="ER65" s="284"/>
      <c r="ES65" s="284"/>
    </row>
    <row r="66" spans="1:149" s="10" customFormat="1" ht="6.2" customHeight="1">
      <c r="A66" s="7"/>
      <c r="B66" s="3"/>
      <c r="C66" s="3"/>
      <c r="D66" s="3"/>
      <c r="E66" s="274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4"/>
      <c r="Q66" s="274"/>
      <c r="R66" s="274"/>
      <c r="S66" s="274"/>
      <c r="T66" s="274"/>
      <c r="U66" s="274"/>
      <c r="V66" s="274"/>
      <c r="W66" s="274"/>
      <c r="X66" s="274"/>
      <c r="Y66" s="274"/>
      <c r="Z66" s="274"/>
      <c r="AA66" s="274"/>
      <c r="AB66" s="274"/>
      <c r="AC66" s="274"/>
      <c r="AD66" s="274"/>
      <c r="AE66" s="274"/>
      <c r="AF66" s="274"/>
      <c r="AG66" s="274"/>
      <c r="AH66" s="274"/>
      <c r="AI66" s="274"/>
      <c r="AJ66" s="274"/>
      <c r="AK66" s="274"/>
      <c r="AL66" s="274"/>
      <c r="AM66" s="274"/>
      <c r="AN66" s="274"/>
      <c r="AO66" s="274"/>
      <c r="AP66" s="274"/>
      <c r="AQ66" s="274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U66" s="45"/>
      <c r="DV66" s="421"/>
      <c r="DW66" s="422"/>
      <c r="DX66" s="422"/>
      <c r="DY66" s="422"/>
      <c r="DZ66" s="422"/>
      <c r="EA66" s="422"/>
      <c r="EB66" s="423"/>
      <c r="EN66" s="284"/>
      <c r="EO66" s="284"/>
      <c r="EP66" s="284"/>
      <c r="EQ66" s="284"/>
      <c r="ER66" s="284"/>
      <c r="ES66" s="284"/>
    </row>
    <row r="67" spans="1:149" s="10" customFormat="1" ht="6.2" customHeight="1">
      <c r="A67" s="7"/>
      <c r="B67" s="3"/>
      <c r="C67" s="3"/>
      <c r="K67" s="356" t="s">
        <v>64</v>
      </c>
      <c r="L67" s="356"/>
      <c r="M67" s="356"/>
      <c r="N67" s="356"/>
      <c r="O67" s="356"/>
      <c r="P67" s="356"/>
      <c r="Q67" s="356"/>
      <c r="R67" s="356"/>
      <c r="S67" s="356"/>
      <c r="T67" s="356"/>
      <c r="U67" s="356"/>
      <c r="V67" s="356" t="s">
        <v>52</v>
      </c>
      <c r="W67" s="356"/>
      <c r="X67" s="356"/>
      <c r="Y67" s="356"/>
      <c r="Z67" s="356"/>
      <c r="AA67" s="356"/>
      <c r="AB67" s="356"/>
      <c r="AC67" s="356"/>
      <c r="AD67" s="356"/>
      <c r="AE67" s="356"/>
      <c r="AF67" s="356" t="s">
        <v>53</v>
      </c>
      <c r="AG67" s="356"/>
      <c r="AH67" s="356"/>
      <c r="AI67" s="356"/>
      <c r="AJ67" s="356"/>
      <c r="AK67" s="356"/>
      <c r="AL67" s="356"/>
      <c r="AM67" s="356"/>
      <c r="AN67" s="356"/>
      <c r="AO67" s="356"/>
      <c r="AP67" s="356" t="s">
        <v>54</v>
      </c>
      <c r="AQ67" s="356"/>
      <c r="AR67" s="356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U67" s="45"/>
      <c r="DV67" s="421"/>
      <c r="DW67" s="422"/>
      <c r="DX67" s="422"/>
      <c r="DY67" s="422"/>
      <c r="DZ67" s="422"/>
      <c r="EA67" s="422"/>
      <c r="EB67" s="423"/>
      <c r="EN67" s="274"/>
      <c r="EO67" s="284"/>
      <c r="EP67" s="284"/>
      <c r="EQ67" s="284"/>
      <c r="ER67" s="284"/>
      <c r="ES67" s="284"/>
    </row>
    <row r="68" spans="1:149" s="10" customFormat="1" ht="6.2" customHeight="1">
      <c r="A68" s="7"/>
      <c r="B68" s="3"/>
      <c r="C68" s="3"/>
      <c r="K68" s="356"/>
      <c r="L68" s="356"/>
      <c r="M68" s="356"/>
      <c r="N68" s="356"/>
      <c r="O68" s="356"/>
      <c r="P68" s="356"/>
      <c r="Q68" s="356"/>
      <c r="R68" s="356"/>
      <c r="S68" s="356"/>
      <c r="T68" s="356"/>
      <c r="U68" s="356"/>
      <c r="V68" s="356"/>
      <c r="W68" s="356"/>
      <c r="X68" s="356"/>
      <c r="Y68" s="356"/>
      <c r="Z68" s="356"/>
      <c r="AA68" s="356"/>
      <c r="AB68" s="356"/>
      <c r="AC68" s="356"/>
      <c r="AD68" s="356"/>
      <c r="AE68" s="356"/>
      <c r="AF68" s="356"/>
      <c r="AG68" s="356"/>
      <c r="AH68" s="356"/>
      <c r="AI68" s="356"/>
      <c r="AJ68" s="356"/>
      <c r="AK68" s="356"/>
      <c r="AL68" s="356"/>
      <c r="AM68" s="356"/>
      <c r="AN68" s="356"/>
      <c r="AO68" s="356"/>
      <c r="AP68" s="356"/>
      <c r="AQ68" s="356"/>
      <c r="AR68" s="356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U68" s="45"/>
      <c r="DV68" s="421"/>
      <c r="DW68" s="422"/>
      <c r="DX68" s="422"/>
      <c r="DY68" s="422"/>
      <c r="DZ68" s="422"/>
      <c r="EA68" s="422"/>
      <c r="EB68" s="423"/>
      <c r="EN68" s="284"/>
      <c r="EO68" s="284"/>
      <c r="EP68" s="284"/>
      <c r="EQ68" s="284"/>
      <c r="ER68" s="284"/>
      <c r="ES68" s="284"/>
    </row>
    <row r="69" spans="1:149" s="10" customFormat="1" ht="6.2" customHeight="1">
      <c r="A69" s="7"/>
      <c r="B69" s="3"/>
      <c r="C69" s="3"/>
      <c r="K69" s="356"/>
      <c r="L69" s="356"/>
      <c r="M69" s="356"/>
      <c r="N69" s="356"/>
      <c r="O69" s="356"/>
      <c r="P69" s="356"/>
      <c r="Q69" s="356"/>
      <c r="R69" s="356"/>
      <c r="S69" s="356"/>
      <c r="T69" s="356"/>
      <c r="U69" s="356"/>
      <c r="V69" s="356"/>
      <c r="W69" s="356"/>
      <c r="X69" s="356"/>
      <c r="Y69" s="356"/>
      <c r="Z69" s="356"/>
      <c r="AA69" s="356"/>
      <c r="AB69" s="356"/>
      <c r="AC69" s="356"/>
      <c r="AD69" s="356"/>
      <c r="AE69" s="356"/>
      <c r="AF69" s="356"/>
      <c r="AG69" s="356"/>
      <c r="AH69" s="356"/>
      <c r="AI69" s="356"/>
      <c r="AJ69" s="356"/>
      <c r="AK69" s="356"/>
      <c r="AL69" s="356"/>
      <c r="AM69" s="356"/>
      <c r="AN69" s="356"/>
      <c r="AO69" s="356"/>
      <c r="AP69" s="356"/>
      <c r="AQ69" s="356"/>
      <c r="AR69" s="356"/>
      <c r="AS69" s="273"/>
      <c r="AT69" s="27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U69" s="45"/>
      <c r="DV69" s="421"/>
      <c r="DW69" s="422"/>
      <c r="DX69" s="422"/>
      <c r="DY69" s="422"/>
      <c r="DZ69" s="422"/>
      <c r="EA69" s="422"/>
      <c r="EB69" s="423"/>
      <c r="EN69" s="284"/>
      <c r="EO69" s="284"/>
      <c r="EP69" s="284"/>
      <c r="EQ69" s="284"/>
      <c r="ER69" s="284"/>
      <c r="ES69" s="284"/>
    </row>
    <row r="70" spans="1:149" s="10" customFormat="1" ht="6.2" customHeight="1">
      <c r="A70" s="7"/>
      <c r="B70" s="3"/>
      <c r="C70" s="3"/>
      <c r="K70" s="356"/>
      <c r="L70" s="356"/>
      <c r="M70" s="356"/>
      <c r="N70" s="356"/>
      <c r="O70" s="356"/>
      <c r="P70" s="356"/>
      <c r="Q70" s="356"/>
      <c r="R70" s="356"/>
      <c r="S70" s="356"/>
      <c r="T70" s="356"/>
      <c r="U70" s="356"/>
      <c r="V70" s="356"/>
      <c r="W70" s="356"/>
      <c r="X70" s="356"/>
      <c r="Y70" s="356"/>
      <c r="Z70" s="356"/>
      <c r="AA70" s="356"/>
      <c r="AB70" s="356"/>
      <c r="AC70" s="356"/>
      <c r="AD70" s="356"/>
      <c r="AE70" s="356"/>
      <c r="AF70" s="356"/>
      <c r="AG70" s="356"/>
      <c r="AH70" s="356"/>
      <c r="AI70" s="356"/>
      <c r="AJ70" s="356"/>
      <c r="AK70" s="356"/>
      <c r="AL70" s="356"/>
      <c r="AM70" s="356"/>
      <c r="AN70" s="356"/>
      <c r="AO70" s="356"/>
      <c r="AP70" s="356"/>
      <c r="AQ70" s="356"/>
      <c r="AR70" s="356"/>
      <c r="AS70" s="273"/>
      <c r="AT70" s="27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U70" s="45"/>
      <c r="DV70" s="421"/>
      <c r="DW70" s="422"/>
      <c r="DX70" s="422"/>
      <c r="DY70" s="422"/>
      <c r="DZ70" s="422"/>
      <c r="EA70" s="422"/>
      <c r="EB70" s="423"/>
      <c r="EN70" s="3"/>
      <c r="EO70" s="3"/>
      <c r="EP70" s="3"/>
      <c r="EQ70" s="3"/>
      <c r="ER70" s="3"/>
      <c r="ES70" s="3"/>
    </row>
    <row r="71" spans="1:149" s="10" customFormat="1" ht="6" customHeight="1">
      <c r="A71" s="7"/>
      <c r="B71" s="3"/>
      <c r="C71" s="3"/>
      <c r="D71" s="3"/>
      <c r="E71" s="3"/>
      <c r="F71" s="3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101"/>
      <c r="AX71" s="101"/>
      <c r="AY71" s="101"/>
      <c r="AZ71" s="101"/>
      <c r="BA71" s="101"/>
      <c r="BB71" s="101"/>
      <c r="BC71" s="101"/>
      <c r="BD71" s="101"/>
      <c r="BE71" s="101"/>
      <c r="BF71" s="101"/>
      <c r="BG71" s="101"/>
      <c r="BH71" s="101"/>
      <c r="BI71" s="101"/>
      <c r="BJ71" s="101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U71" s="45"/>
      <c r="DV71" s="421"/>
      <c r="DW71" s="422"/>
      <c r="DX71" s="422"/>
      <c r="DY71" s="422"/>
      <c r="DZ71" s="422"/>
      <c r="EA71" s="422"/>
      <c r="EB71" s="423"/>
      <c r="EN71" s="16"/>
      <c r="EO71" s="16"/>
      <c r="EP71" s="16"/>
      <c r="EQ71" s="16"/>
      <c r="ER71" s="16"/>
      <c r="ES71" s="16"/>
    </row>
    <row r="72" spans="1:149" s="10" customFormat="1" ht="6.2" customHeight="1">
      <c r="A72" s="53"/>
      <c r="B72" s="281"/>
      <c r="C72" s="281"/>
      <c r="D72" s="281"/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81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6"/>
      <c r="AR72" s="276"/>
      <c r="AS72" s="276"/>
      <c r="AT72" s="276"/>
      <c r="AU72" s="276"/>
      <c r="AV72" s="276"/>
      <c r="AW72" s="276"/>
      <c r="AX72" s="276"/>
      <c r="AY72" s="276"/>
      <c r="AZ72" s="276"/>
      <c r="BA72" s="276"/>
      <c r="BB72" s="276"/>
      <c r="BC72" s="276"/>
      <c r="BD72" s="276"/>
      <c r="BE72" s="273"/>
      <c r="BF72" s="273"/>
      <c r="BG72" s="273"/>
      <c r="BH72" s="273"/>
      <c r="BI72" s="273"/>
      <c r="BJ72" s="273"/>
      <c r="BK72" s="273"/>
      <c r="BL72" s="273"/>
      <c r="BM72" s="273"/>
      <c r="BN72" s="274"/>
      <c r="BO72" s="274"/>
      <c r="BP72" s="274"/>
      <c r="BQ72" s="274"/>
      <c r="BR72" s="274"/>
      <c r="BS72" s="274"/>
      <c r="BT72" s="274"/>
      <c r="BU72" s="276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U72" s="45"/>
      <c r="DV72" s="421"/>
      <c r="DW72" s="422"/>
      <c r="DX72" s="422"/>
      <c r="DY72" s="422"/>
      <c r="DZ72" s="422"/>
      <c r="EA72" s="422"/>
      <c r="EB72" s="423"/>
      <c r="EN72" s="16"/>
      <c r="EO72" s="16"/>
      <c r="EP72" s="16"/>
      <c r="EQ72" s="16"/>
      <c r="ER72" s="16"/>
      <c r="ES72" s="16"/>
    </row>
    <row r="73" spans="1:149" s="10" customFormat="1" ht="6.2" customHeight="1">
      <c r="A73" s="53"/>
      <c r="B73" s="281"/>
      <c r="C73" s="281"/>
      <c r="D73" s="281"/>
      <c r="E73" s="281"/>
      <c r="F73" s="281"/>
      <c r="G73" s="281"/>
      <c r="H73" s="281"/>
      <c r="I73" s="281"/>
      <c r="J73" s="281"/>
      <c r="K73" s="281"/>
      <c r="L73" s="281"/>
      <c r="M73" s="281"/>
      <c r="N73" s="281"/>
      <c r="O73" s="281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6"/>
      <c r="AR73" s="276"/>
      <c r="AS73" s="276"/>
      <c r="AT73" s="276"/>
      <c r="AU73" s="276"/>
      <c r="AV73" s="276"/>
      <c r="AW73" s="276"/>
      <c r="AX73" s="276"/>
      <c r="AY73" s="276"/>
      <c r="AZ73" s="276"/>
      <c r="BA73" s="276"/>
      <c r="BB73" s="276"/>
      <c r="BC73" s="276"/>
      <c r="BD73" s="276"/>
      <c r="BE73" s="273"/>
      <c r="BF73" s="273"/>
      <c r="BG73" s="273"/>
      <c r="BH73" s="273"/>
      <c r="BI73" s="273"/>
      <c r="BJ73" s="273"/>
      <c r="BK73" s="273"/>
      <c r="BL73" s="273"/>
      <c r="BM73" s="273"/>
      <c r="BN73" s="274"/>
      <c r="BO73" s="274"/>
      <c r="BP73" s="276"/>
      <c r="BQ73" s="276"/>
      <c r="BR73" s="276"/>
      <c r="BS73" s="276"/>
      <c r="BT73" s="276"/>
      <c r="BU73" s="276"/>
      <c r="BV73" s="276"/>
      <c r="BW73" s="276"/>
      <c r="BX73" s="276"/>
      <c r="BY73" s="276"/>
      <c r="BZ73" s="356" t="s">
        <v>74</v>
      </c>
      <c r="CA73" s="356"/>
      <c r="CB73" s="356"/>
      <c r="CC73" s="356"/>
      <c r="CD73" s="356"/>
      <c r="CE73" s="356"/>
      <c r="CF73" s="356"/>
      <c r="CG73" s="422" t="str">
        <f>IF(入力表!D5="","","　"&amp;入力表!D5)</f>
        <v>　東京都千代田区霞が関〇－〇－〇</v>
      </c>
      <c r="CH73" s="422"/>
      <c r="CI73" s="422"/>
      <c r="CJ73" s="422"/>
      <c r="CK73" s="422"/>
      <c r="CL73" s="422"/>
      <c r="CM73" s="422"/>
      <c r="CN73" s="422"/>
      <c r="CO73" s="422"/>
      <c r="CP73" s="422"/>
      <c r="CQ73" s="422"/>
      <c r="CR73" s="422"/>
      <c r="CS73" s="422"/>
      <c r="CT73" s="422"/>
      <c r="CU73" s="422"/>
      <c r="CV73" s="422"/>
      <c r="CW73" s="422"/>
      <c r="CX73" s="422"/>
      <c r="CY73" s="422"/>
      <c r="CZ73" s="422"/>
      <c r="DA73" s="422"/>
      <c r="DB73" s="422"/>
      <c r="DC73" s="422"/>
      <c r="DD73" s="422"/>
      <c r="DE73" s="422"/>
      <c r="DF73" s="422"/>
      <c r="DG73" s="422"/>
      <c r="DH73" s="422"/>
      <c r="DI73" s="422"/>
      <c r="DJ73" s="422"/>
      <c r="DK73" s="422"/>
      <c r="DL73" s="422"/>
      <c r="DM73" s="422"/>
      <c r="DN73" s="422"/>
      <c r="DO73" s="422"/>
      <c r="DP73" s="422"/>
      <c r="DQ73" s="422"/>
      <c r="DR73" s="422"/>
      <c r="DS73" s="422"/>
      <c r="DT73" s="422"/>
      <c r="DU73" s="423"/>
      <c r="DV73" s="421"/>
      <c r="DW73" s="422"/>
      <c r="DX73" s="422"/>
      <c r="DY73" s="422"/>
      <c r="DZ73" s="422"/>
      <c r="EA73" s="422"/>
      <c r="EB73" s="423"/>
      <c r="EN73" s="16"/>
      <c r="EO73" s="16"/>
      <c r="EP73" s="16"/>
      <c r="EQ73" s="16"/>
      <c r="ER73" s="16"/>
      <c r="ES73" s="16"/>
    </row>
    <row r="74" spans="1:149" s="10" customFormat="1" ht="6.2" customHeight="1">
      <c r="A74" s="53"/>
      <c r="B74" s="281"/>
      <c r="C74" s="281"/>
      <c r="D74" s="281"/>
      <c r="E74" s="281"/>
      <c r="F74" s="281"/>
      <c r="G74" s="281"/>
      <c r="H74" s="281"/>
      <c r="I74" s="281"/>
      <c r="J74" s="281"/>
      <c r="K74" s="281"/>
      <c r="L74" s="281"/>
      <c r="M74" s="281"/>
      <c r="N74" s="281"/>
      <c r="O74" s="281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6"/>
      <c r="AR74" s="276"/>
      <c r="AS74" s="276"/>
      <c r="AT74" s="276"/>
      <c r="AU74" s="276"/>
      <c r="AV74" s="276"/>
      <c r="AW74" s="276"/>
      <c r="AX74" s="276"/>
      <c r="AY74" s="276"/>
      <c r="AZ74" s="276"/>
      <c r="BA74" s="276"/>
      <c r="BB74" s="276"/>
      <c r="BC74" s="276"/>
      <c r="BD74" s="276"/>
      <c r="BE74" s="273"/>
      <c r="BF74" s="273"/>
      <c r="BG74" s="273"/>
      <c r="BH74" s="273"/>
      <c r="BI74" s="273"/>
      <c r="BJ74" s="273"/>
      <c r="BK74" s="273"/>
      <c r="BL74" s="273"/>
      <c r="BM74" s="273"/>
      <c r="BN74" s="274"/>
      <c r="BO74" s="274"/>
      <c r="BP74" s="276"/>
      <c r="BQ74" s="276"/>
      <c r="BR74" s="276"/>
      <c r="BS74" s="276"/>
      <c r="BT74" s="276"/>
      <c r="BU74" s="276"/>
      <c r="BV74" s="276"/>
      <c r="BW74" s="276"/>
      <c r="BX74" s="276"/>
      <c r="BY74" s="276"/>
      <c r="BZ74" s="356"/>
      <c r="CA74" s="356"/>
      <c r="CB74" s="356"/>
      <c r="CC74" s="356"/>
      <c r="CD74" s="356"/>
      <c r="CE74" s="356"/>
      <c r="CF74" s="356"/>
      <c r="CG74" s="422"/>
      <c r="CH74" s="422"/>
      <c r="CI74" s="422"/>
      <c r="CJ74" s="422"/>
      <c r="CK74" s="422"/>
      <c r="CL74" s="422"/>
      <c r="CM74" s="422"/>
      <c r="CN74" s="422"/>
      <c r="CO74" s="422"/>
      <c r="CP74" s="422"/>
      <c r="CQ74" s="422"/>
      <c r="CR74" s="422"/>
      <c r="CS74" s="422"/>
      <c r="CT74" s="422"/>
      <c r="CU74" s="422"/>
      <c r="CV74" s="422"/>
      <c r="CW74" s="422"/>
      <c r="CX74" s="422"/>
      <c r="CY74" s="422"/>
      <c r="CZ74" s="422"/>
      <c r="DA74" s="422"/>
      <c r="DB74" s="422"/>
      <c r="DC74" s="422"/>
      <c r="DD74" s="422"/>
      <c r="DE74" s="422"/>
      <c r="DF74" s="422"/>
      <c r="DG74" s="422"/>
      <c r="DH74" s="422"/>
      <c r="DI74" s="422"/>
      <c r="DJ74" s="422"/>
      <c r="DK74" s="422"/>
      <c r="DL74" s="422"/>
      <c r="DM74" s="422"/>
      <c r="DN74" s="422"/>
      <c r="DO74" s="422"/>
      <c r="DP74" s="422"/>
      <c r="DQ74" s="422"/>
      <c r="DR74" s="422"/>
      <c r="DS74" s="422"/>
      <c r="DT74" s="422"/>
      <c r="DU74" s="423"/>
      <c r="DV74" s="421"/>
      <c r="DW74" s="422"/>
      <c r="DX74" s="422"/>
      <c r="DY74" s="422"/>
      <c r="DZ74" s="422"/>
      <c r="EA74" s="422"/>
      <c r="EB74" s="423"/>
      <c r="EN74" s="16"/>
      <c r="EO74" s="16"/>
      <c r="EP74" s="16"/>
      <c r="EQ74" s="16"/>
      <c r="ER74" s="16"/>
      <c r="ES74" s="16"/>
    </row>
    <row r="75" spans="1:149" s="10" customFormat="1" ht="6.2" customHeight="1">
      <c r="A75" s="53"/>
      <c r="B75" s="281"/>
      <c r="C75" s="281"/>
      <c r="D75" s="281"/>
      <c r="E75" s="281"/>
      <c r="F75" s="281"/>
      <c r="G75" s="281"/>
      <c r="H75" s="281"/>
      <c r="I75" s="281"/>
      <c r="J75" s="281"/>
      <c r="K75" s="281"/>
      <c r="L75" s="281"/>
      <c r="M75" s="281"/>
      <c r="N75" s="281"/>
      <c r="O75" s="281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6"/>
      <c r="AR75" s="276"/>
      <c r="AS75" s="276"/>
      <c r="AT75" s="276"/>
      <c r="AU75" s="276"/>
      <c r="AV75" s="276"/>
      <c r="AW75" s="276"/>
      <c r="AX75" s="276"/>
      <c r="AY75" s="276"/>
      <c r="AZ75" s="276"/>
      <c r="BA75" s="276"/>
      <c r="BB75" s="276"/>
      <c r="BC75" s="276"/>
      <c r="BD75" s="276"/>
      <c r="BE75" s="273"/>
      <c r="BF75" s="273"/>
      <c r="BG75" s="273"/>
      <c r="BH75" s="273"/>
      <c r="BI75" s="273"/>
      <c r="BJ75" s="273"/>
      <c r="BK75" s="273"/>
      <c r="BL75" s="273"/>
      <c r="BM75" s="273"/>
      <c r="BN75" s="274"/>
      <c r="BO75" s="274"/>
      <c r="BP75" s="356" t="s">
        <v>75</v>
      </c>
      <c r="BQ75" s="356"/>
      <c r="BR75" s="356"/>
      <c r="BS75" s="356"/>
      <c r="BT75" s="356"/>
      <c r="BU75" s="356"/>
      <c r="BV75" s="356"/>
      <c r="BW75" s="356"/>
      <c r="BX75" s="356"/>
      <c r="BY75" s="276"/>
      <c r="BZ75" s="356"/>
      <c r="CA75" s="356"/>
      <c r="CB75" s="356"/>
      <c r="CC75" s="356"/>
      <c r="CD75" s="356"/>
      <c r="CE75" s="356"/>
      <c r="CF75" s="356"/>
      <c r="CG75" s="422"/>
      <c r="CH75" s="422"/>
      <c r="CI75" s="422"/>
      <c r="CJ75" s="422"/>
      <c r="CK75" s="422"/>
      <c r="CL75" s="422"/>
      <c r="CM75" s="422"/>
      <c r="CN75" s="422"/>
      <c r="CO75" s="422"/>
      <c r="CP75" s="422"/>
      <c r="CQ75" s="422"/>
      <c r="CR75" s="422"/>
      <c r="CS75" s="422"/>
      <c r="CT75" s="422"/>
      <c r="CU75" s="422"/>
      <c r="CV75" s="422"/>
      <c r="CW75" s="422"/>
      <c r="CX75" s="422"/>
      <c r="CY75" s="422"/>
      <c r="CZ75" s="422"/>
      <c r="DA75" s="422"/>
      <c r="DB75" s="422"/>
      <c r="DC75" s="422"/>
      <c r="DD75" s="422"/>
      <c r="DE75" s="422"/>
      <c r="DF75" s="422"/>
      <c r="DG75" s="422"/>
      <c r="DH75" s="422"/>
      <c r="DI75" s="422"/>
      <c r="DJ75" s="422"/>
      <c r="DK75" s="422"/>
      <c r="DL75" s="422"/>
      <c r="DM75" s="422"/>
      <c r="DN75" s="422"/>
      <c r="DO75" s="422"/>
      <c r="DP75" s="422"/>
      <c r="DQ75" s="422"/>
      <c r="DR75" s="422"/>
      <c r="DS75" s="422"/>
      <c r="DT75" s="422"/>
      <c r="DU75" s="423"/>
      <c r="DV75" s="421"/>
      <c r="DW75" s="422"/>
      <c r="DX75" s="422"/>
      <c r="DY75" s="422"/>
      <c r="DZ75" s="422"/>
      <c r="EA75" s="422"/>
      <c r="EB75" s="423"/>
      <c r="EN75" s="16"/>
      <c r="EO75" s="16"/>
      <c r="EP75" s="16"/>
      <c r="EQ75" s="16"/>
      <c r="ER75" s="16"/>
      <c r="ES75" s="16"/>
    </row>
    <row r="76" spans="1:149" s="10" customFormat="1" ht="6.2" customHeight="1">
      <c r="A76" s="53"/>
      <c r="B76" s="281"/>
      <c r="C76" s="281"/>
      <c r="D76" s="281"/>
      <c r="E76" s="281"/>
      <c r="F76" s="281"/>
      <c r="G76" s="281"/>
      <c r="H76" s="281"/>
      <c r="I76" s="281"/>
      <c r="J76" s="281"/>
      <c r="K76" s="281"/>
      <c r="L76" s="281"/>
      <c r="M76" s="281"/>
      <c r="N76" s="281"/>
      <c r="O76" s="281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6"/>
      <c r="AR76" s="276"/>
      <c r="AS76" s="276"/>
      <c r="AT76" s="276"/>
      <c r="AU76" s="276"/>
      <c r="AV76" s="276"/>
      <c r="AW76" s="276"/>
      <c r="AX76" s="276"/>
      <c r="AY76" s="276"/>
      <c r="AZ76" s="276"/>
      <c r="BA76" s="276"/>
      <c r="BB76" s="276"/>
      <c r="BC76" s="276"/>
      <c r="BD76" s="276"/>
      <c r="BE76" s="273"/>
      <c r="BF76" s="273"/>
      <c r="BG76" s="273"/>
      <c r="BH76" s="273"/>
      <c r="BI76" s="273"/>
      <c r="BJ76" s="273"/>
      <c r="BK76" s="273"/>
      <c r="BL76" s="273"/>
      <c r="BM76" s="273"/>
      <c r="BN76" s="274"/>
      <c r="BO76" s="274"/>
      <c r="BP76" s="356"/>
      <c r="BQ76" s="356"/>
      <c r="BR76" s="356"/>
      <c r="BS76" s="356"/>
      <c r="BT76" s="356"/>
      <c r="BU76" s="356"/>
      <c r="BV76" s="356"/>
      <c r="BW76" s="356"/>
      <c r="BX76" s="356"/>
      <c r="BY76" s="276"/>
      <c r="BZ76" s="356"/>
      <c r="CA76" s="356"/>
      <c r="CB76" s="356"/>
      <c r="CC76" s="356"/>
      <c r="CD76" s="356"/>
      <c r="CE76" s="356"/>
      <c r="CF76" s="356"/>
      <c r="CG76" s="422"/>
      <c r="CH76" s="422"/>
      <c r="CI76" s="422"/>
      <c r="CJ76" s="422"/>
      <c r="CK76" s="422"/>
      <c r="CL76" s="422"/>
      <c r="CM76" s="422"/>
      <c r="CN76" s="422"/>
      <c r="CO76" s="422"/>
      <c r="CP76" s="422"/>
      <c r="CQ76" s="422"/>
      <c r="CR76" s="422"/>
      <c r="CS76" s="422"/>
      <c r="CT76" s="422"/>
      <c r="CU76" s="422"/>
      <c r="CV76" s="422"/>
      <c r="CW76" s="422"/>
      <c r="CX76" s="422"/>
      <c r="CY76" s="422"/>
      <c r="CZ76" s="422"/>
      <c r="DA76" s="422"/>
      <c r="DB76" s="422"/>
      <c r="DC76" s="422"/>
      <c r="DD76" s="422"/>
      <c r="DE76" s="422"/>
      <c r="DF76" s="422"/>
      <c r="DG76" s="422"/>
      <c r="DH76" s="422"/>
      <c r="DI76" s="422"/>
      <c r="DJ76" s="422"/>
      <c r="DK76" s="422"/>
      <c r="DL76" s="422"/>
      <c r="DM76" s="422"/>
      <c r="DN76" s="422"/>
      <c r="DO76" s="422"/>
      <c r="DP76" s="422"/>
      <c r="DQ76" s="422"/>
      <c r="DR76" s="422"/>
      <c r="DS76" s="422"/>
      <c r="DT76" s="422"/>
      <c r="DU76" s="423"/>
      <c r="DV76" s="421"/>
      <c r="DW76" s="422"/>
      <c r="DX76" s="422"/>
      <c r="DY76" s="422"/>
      <c r="DZ76" s="422"/>
      <c r="EA76" s="422"/>
      <c r="EB76" s="423"/>
      <c r="EN76" s="16"/>
      <c r="EO76" s="16"/>
      <c r="EP76" s="16"/>
      <c r="EQ76" s="16"/>
      <c r="ER76" s="16"/>
      <c r="ES76" s="16"/>
    </row>
    <row r="77" spans="1:149" s="10" customFormat="1" ht="6.2" customHeight="1">
      <c r="A77" s="53"/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81"/>
      <c r="M77" s="281"/>
      <c r="N77" s="281"/>
      <c r="O77" s="281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6"/>
      <c r="AR77" s="276"/>
      <c r="AS77" s="276"/>
      <c r="AT77" s="276"/>
      <c r="AU77" s="276"/>
      <c r="AV77" s="276"/>
      <c r="AW77" s="276"/>
      <c r="AX77" s="276"/>
      <c r="AY77" s="276"/>
      <c r="AZ77" s="276"/>
      <c r="BA77" s="276"/>
      <c r="BB77" s="276"/>
      <c r="BC77" s="276"/>
      <c r="BD77" s="276"/>
      <c r="BE77" s="273"/>
      <c r="BF77" s="273"/>
      <c r="BG77" s="273"/>
      <c r="BH77" s="273"/>
      <c r="BI77" s="273"/>
      <c r="BJ77" s="273"/>
      <c r="BK77" s="273"/>
      <c r="BL77" s="273"/>
      <c r="BM77" s="273"/>
      <c r="BN77" s="274"/>
      <c r="BO77" s="274"/>
      <c r="BP77" s="356"/>
      <c r="BQ77" s="356"/>
      <c r="BR77" s="356"/>
      <c r="BS77" s="356"/>
      <c r="BT77" s="356"/>
      <c r="BU77" s="356"/>
      <c r="BV77" s="356"/>
      <c r="BW77" s="356"/>
      <c r="BX77" s="356"/>
      <c r="BY77" s="44" t="s">
        <v>70</v>
      </c>
      <c r="BZ77" s="356" t="s">
        <v>71</v>
      </c>
      <c r="CA77" s="356"/>
      <c r="CB77" s="356"/>
      <c r="CC77" s="356"/>
      <c r="CD77" s="356"/>
      <c r="CE77" s="356"/>
      <c r="CF77" s="356"/>
      <c r="CG77" s="422" t="str">
        <f>IF(入力表!D4="","","　"&amp;入力表!D4)</f>
        <v>　農林　太郎</v>
      </c>
      <c r="CH77" s="422"/>
      <c r="CI77" s="422"/>
      <c r="CJ77" s="422"/>
      <c r="CK77" s="422"/>
      <c r="CL77" s="422"/>
      <c r="CM77" s="422"/>
      <c r="CN77" s="422"/>
      <c r="CO77" s="422"/>
      <c r="CP77" s="422"/>
      <c r="CQ77" s="422"/>
      <c r="CR77" s="422"/>
      <c r="CS77" s="422"/>
      <c r="CT77" s="422"/>
      <c r="CU77" s="422"/>
      <c r="CV77" s="422"/>
      <c r="CW77" s="422"/>
      <c r="CX77" s="422"/>
      <c r="CY77" s="422"/>
      <c r="CZ77" s="422"/>
      <c r="DA77" s="422"/>
      <c r="DB77" s="422"/>
      <c r="DC77" s="422"/>
      <c r="DD77" s="422"/>
      <c r="DE77" s="422"/>
      <c r="DF77" s="422"/>
      <c r="DG77" s="422"/>
      <c r="DH77" s="422"/>
      <c r="DI77" s="422"/>
      <c r="DJ77" s="422"/>
      <c r="DK77" s="422"/>
      <c r="DL77" s="422"/>
      <c r="DM77" s="422"/>
      <c r="DN77" s="422"/>
      <c r="DO77" s="422"/>
      <c r="DP77" s="422"/>
      <c r="DQ77" s="422"/>
      <c r="DR77" s="422"/>
      <c r="DS77" s="422"/>
      <c r="DT77" s="422"/>
      <c r="DU77" s="423"/>
      <c r="DV77" s="421"/>
      <c r="DW77" s="422"/>
      <c r="DX77" s="422"/>
      <c r="DY77" s="422"/>
      <c r="DZ77" s="422"/>
      <c r="EA77" s="422"/>
      <c r="EB77" s="423"/>
      <c r="EN77" s="16"/>
      <c r="EO77" s="16"/>
      <c r="EP77" s="16"/>
      <c r="EQ77" s="16"/>
      <c r="ER77" s="16"/>
      <c r="ES77" s="16"/>
    </row>
    <row r="78" spans="1:149" s="10" customFormat="1" ht="6.2" customHeight="1">
      <c r="A78" s="53"/>
      <c r="B78" s="281"/>
      <c r="C78" s="281"/>
      <c r="D78" s="281"/>
      <c r="E78" s="281"/>
      <c r="F78" s="281"/>
      <c r="G78" s="281"/>
      <c r="H78" s="281"/>
      <c r="I78" s="281"/>
      <c r="J78" s="281"/>
      <c r="K78" s="281"/>
      <c r="L78" s="281"/>
      <c r="M78" s="281"/>
      <c r="N78" s="281"/>
      <c r="O78" s="281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6"/>
      <c r="AR78" s="276"/>
      <c r="AS78" s="276"/>
      <c r="AT78" s="276"/>
      <c r="AU78" s="276"/>
      <c r="AV78" s="276"/>
      <c r="AW78" s="276"/>
      <c r="AX78" s="276"/>
      <c r="AY78" s="276"/>
      <c r="AZ78" s="276"/>
      <c r="BA78" s="276"/>
      <c r="BB78" s="276"/>
      <c r="BC78" s="276"/>
      <c r="BD78" s="276"/>
      <c r="BE78" s="273"/>
      <c r="BF78" s="273"/>
      <c r="BG78" s="273"/>
      <c r="BH78" s="273"/>
      <c r="BI78" s="273"/>
      <c r="BJ78" s="273"/>
      <c r="BK78" s="273"/>
      <c r="BL78" s="273"/>
      <c r="BM78" s="273"/>
      <c r="BN78" s="274"/>
      <c r="BO78" s="274"/>
      <c r="BP78" s="356"/>
      <c r="BQ78" s="356"/>
      <c r="BR78" s="356"/>
      <c r="BS78" s="356"/>
      <c r="BT78" s="356"/>
      <c r="BU78" s="356"/>
      <c r="BV78" s="356"/>
      <c r="BW78" s="356"/>
      <c r="BX78" s="356"/>
      <c r="BY78" s="44"/>
      <c r="BZ78" s="356"/>
      <c r="CA78" s="356"/>
      <c r="CB78" s="356"/>
      <c r="CC78" s="356"/>
      <c r="CD78" s="356"/>
      <c r="CE78" s="356"/>
      <c r="CF78" s="356"/>
      <c r="CG78" s="422"/>
      <c r="CH78" s="422"/>
      <c r="CI78" s="422"/>
      <c r="CJ78" s="422"/>
      <c r="CK78" s="422"/>
      <c r="CL78" s="422"/>
      <c r="CM78" s="422"/>
      <c r="CN78" s="422"/>
      <c r="CO78" s="422"/>
      <c r="CP78" s="422"/>
      <c r="CQ78" s="422"/>
      <c r="CR78" s="422"/>
      <c r="CS78" s="422"/>
      <c r="CT78" s="422"/>
      <c r="CU78" s="422"/>
      <c r="CV78" s="422"/>
      <c r="CW78" s="422"/>
      <c r="CX78" s="422"/>
      <c r="CY78" s="422"/>
      <c r="CZ78" s="422"/>
      <c r="DA78" s="422"/>
      <c r="DB78" s="422"/>
      <c r="DC78" s="422"/>
      <c r="DD78" s="422"/>
      <c r="DE78" s="422"/>
      <c r="DF78" s="422"/>
      <c r="DG78" s="422"/>
      <c r="DH78" s="422"/>
      <c r="DI78" s="422"/>
      <c r="DJ78" s="422"/>
      <c r="DK78" s="422"/>
      <c r="DL78" s="422"/>
      <c r="DM78" s="422"/>
      <c r="DN78" s="422"/>
      <c r="DO78" s="422"/>
      <c r="DP78" s="422"/>
      <c r="DQ78" s="422"/>
      <c r="DR78" s="422"/>
      <c r="DS78" s="422"/>
      <c r="DT78" s="422"/>
      <c r="DU78" s="423"/>
      <c r="DV78" s="421"/>
      <c r="DW78" s="422"/>
      <c r="DX78" s="422"/>
      <c r="DY78" s="422"/>
      <c r="DZ78" s="422"/>
      <c r="EA78" s="422"/>
      <c r="EB78" s="423"/>
      <c r="EN78" s="16"/>
      <c r="EO78" s="16"/>
      <c r="EP78" s="16"/>
      <c r="EQ78" s="16"/>
      <c r="ER78" s="16"/>
      <c r="ES78" s="16"/>
    </row>
    <row r="79" spans="1:149" s="10" customFormat="1" ht="6.2" customHeight="1">
      <c r="A79" s="53"/>
      <c r="B79" s="281"/>
      <c r="C79" s="281"/>
      <c r="D79" s="281"/>
      <c r="E79" s="281"/>
      <c r="F79" s="281"/>
      <c r="G79" s="281"/>
      <c r="H79" s="281"/>
      <c r="I79" s="281"/>
      <c r="J79" s="281"/>
      <c r="K79" s="281"/>
      <c r="L79" s="281"/>
      <c r="M79" s="281"/>
      <c r="N79" s="281"/>
      <c r="O79" s="281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6"/>
      <c r="AR79" s="276"/>
      <c r="AS79" s="276"/>
      <c r="AT79" s="276"/>
      <c r="AU79" s="276"/>
      <c r="AV79" s="276"/>
      <c r="AW79" s="276"/>
      <c r="AX79" s="276"/>
      <c r="AY79" s="276"/>
      <c r="AZ79" s="276"/>
      <c r="BA79" s="276"/>
      <c r="BB79" s="276"/>
      <c r="BC79" s="276"/>
      <c r="BD79" s="276"/>
      <c r="BE79" s="273"/>
      <c r="BF79" s="273"/>
      <c r="BG79" s="273"/>
      <c r="BH79" s="273"/>
      <c r="BI79" s="273"/>
      <c r="BJ79" s="273"/>
      <c r="BK79" s="273"/>
      <c r="BL79" s="273"/>
      <c r="BM79" s="273"/>
      <c r="BN79" s="274"/>
      <c r="BO79" s="274"/>
      <c r="BW79" s="44"/>
      <c r="BX79" s="44"/>
      <c r="BY79" s="44"/>
      <c r="BZ79" s="356"/>
      <c r="CA79" s="356"/>
      <c r="CB79" s="356"/>
      <c r="CC79" s="356"/>
      <c r="CD79" s="356"/>
      <c r="CE79" s="356"/>
      <c r="CF79" s="356"/>
      <c r="CG79" s="422"/>
      <c r="CH79" s="422"/>
      <c r="CI79" s="422"/>
      <c r="CJ79" s="422"/>
      <c r="CK79" s="422"/>
      <c r="CL79" s="422"/>
      <c r="CM79" s="422"/>
      <c r="CN79" s="422"/>
      <c r="CO79" s="422"/>
      <c r="CP79" s="422"/>
      <c r="CQ79" s="422"/>
      <c r="CR79" s="422"/>
      <c r="CS79" s="422"/>
      <c r="CT79" s="422"/>
      <c r="CU79" s="422"/>
      <c r="CV79" s="422"/>
      <c r="CW79" s="422"/>
      <c r="CX79" s="422"/>
      <c r="CY79" s="422"/>
      <c r="CZ79" s="422"/>
      <c r="DA79" s="422"/>
      <c r="DB79" s="422"/>
      <c r="DC79" s="422"/>
      <c r="DD79" s="422"/>
      <c r="DE79" s="422"/>
      <c r="DF79" s="422"/>
      <c r="DG79" s="422"/>
      <c r="DH79" s="422"/>
      <c r="DI79" s="422"/>
      <c r="DJ79" s="422"/>
      <c r="DK79" s="422"/>
      <c r="DL79" s="422"/>
      <c r="DM79" s="422"/>
      <c r="DN79" s="422"/>
      <c r="DO79" s="422"/>
      <c r="DP79" s="422"/>
      <c r="DQ79" s="422"/>
      <c r="DR79" s="422"/>
      <c r="DS79" s="422"/>
      <c r="DT79" s="422"/>
      <c r="DU79" s="423"/>
      <c r="DV79" s="421"/>
      <c r="DW79" s="422"/>
      <c r="DX79" s="422"/>
      <c r="DY79" s="422"/>
      <c r="DZ79" s="422"/>
      <c r="EA79" s="422"/>
      <c r="EB79" s="423"/>
      <c r="EN79" s="16"/>
      <c r="EO79" s="16"/>
      <c r="EP79" s="16"/>
      <c r="EQ79" s="16"/>
      <c r="ER79" s="16"/>
      <c r="ES79" s="16"/>
    </row>
    <row r="80" spans="1:149" s="10" customFormat="1" ht="6.2" customHeight="1">
      <c r="A80" s="53"/>
      <c r="B80" s="281"/>
      <c r="C80" s="281"/>
      <c r="D80" s="281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6"/>
      <c r="AR80" s="276"/>
      <c r="AS80" s="276"/>
      <c r="AT80" s="276"/>
      <c r="AU80" s="276"/>
      <c r="AV80" s="276"/>
      <c r="AW80" s="276"/>
      <c r="AX80" s="276"/>
      <c r="AY80" s="276"/>
      <c r="AZ80" s="276"/>
      <c r="BA80" s="276"/>
      <c r="BB80" s="276"/>
      <c r="BC80" s="276"/>
      <c r="BD80" s="276"/>
      <c r="BE80" s="273"/>
      <c r="BF80" s="273"/>
      <c r="BG80" s="273"/>
      <c r="BH80" s="273"/>
      <c r="BI80" s="273"/>
      <c r="BJ80" s="273"/>
      <c r="BK80" s="273"/>
      <c r="BL80" s="273"/>
      <c r="BM80" s="273"/>
      <c r="BN80" s="274"/>
      <c r="BO80" s="274"/>
      <c r="BW80" s="44"/>
      <c r="BX80" s="44"/>
      <c r="BY80" s="44"/>
      <c r="BZ80" s="356"/>
      <c r="CA80" s="356"/>
      <c r="CB80" s="356"/>
      <c r="CC80" s="356"/>
      <c r="CD80" s="356"/>
      <c r="CE80" s="356"/>
      <c r="CF80" s="356"/>
      <c r="CG80" s="422"/>
      <c r="CH80" s="422"/>
      <c r="CI80" s="422"/>
      <c r="CJ80" s="422"/>
      <c r="CK80" s="422"/>
      <c r="CL80" s="422"/>
      <c r="CM80" s="422"/>
      <c r="CN80" s="422"/>
      <c r="CO80" s="422"/>
      <c r="CP80" s="422"/>
      <c r="CQ80" s="422"/>
      <c r="CR80" s="422"/>
      <c r="CS80" s="422"/>
      <c r="CT80" s="422"/>
      <c r="CU80" s="422"/>
      <c r="CV80" s="422"/>
      <c r="CW80" s="422"/>
      <c r="CX80" s="422"/>
      <c r="CY80" s="422"/>
      <c r="CZ80" s="422"/>
      <c r="DA80" s="422"/>
      <c r="DB80" s="422"/>
      <c r="DC80" s="422"/>
      <c r="DD80" s="422"/>
      <c r="DE80" s="422"/>
      <c r="DF80" s="422"/>
      <c r="DG80" s="422"/>
      <c r="DH80" s="422"/>
      <c r="DI80" s="422"/>
      <c r="DJ80" s="422"/>
      <c r="DK80" s="422"/>
      <c r="DL80" s="422"/>
      <c r="DM80" s="422"/>
      <c r="DN80" s="422"/>
      <c r="DO80" s="422"/>
      <c r="DP80" s="422"/>
      <c r="DQ80" s="422"/>
      <c r="DR80" s="422"/>
      <c r="DS80" s="422"/>
      <c r="DT80" s="422"/>
      <c r="DU80" s="423"/>
      <c r="DV80" s="421"/>
      <c r="DW80" s="422"/>
      <c r="DX80" s="422"/>
      <c r="DY80" s="422"/>
      <c r="DZ80" s="422"/>
      <c r="EA80" s="422"/>
      <c r="EB80" s="423"/>
      <c r="EN80" s="16"/>
      <c r="EO80" s="16"/>
      <c r="EP80" s="16"/>
      <c r="EQ80" s="16"/>
      <c r="ER80" s="16"/>
      <c r="ES80" s="16"/>
    </row>
    <row r="81" spans="1:166" s="10" customFormat="1" ht="6.2" customHeight="1">
      <c r="A81" s="53"/>
      <c r="B81" s="281"/>
      <c r="C81" s="281"/>
      <c r="D81" s="281"/>
      <c r="E81" s="281"/>
      <c r="F81" s="281"/>
      <c r="G81" s="281"/>
      <c r="H81" s="281"/>
      <c r="I81" s="281"/>
      <c r="J81" s="281"/>
      <c r="K81" s="281"/>
      <c r="L81" s="281"/>
      <c r="M81" s="281"/>
      <c r="N81" s="281"/>
      <c r="O81" s="281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6"/>
      <c r="AR81" s="276"/>
      <c r="AS81" s="276"/>
      <c r="AT81" s="276"/>
      <c r="AU81" s="276"/>
      <c r="AV81" s="276"/>
      <c r="AW81" s="276"/>
      <c r="AX81" s="276"/>
      <c r="AY81" s="276"/>
      <c r="AZ81" s="276"/>
      <c r="BA81" s="276"/>
      <c r="BB81" s="276"/>
      <c r="BC81" s="276"/>
      <c r="BD81" s="276"/>
      <c r="BE81" s="273"/>
      <c r="BF81" s="273"/>
      <c r="BG81" s="273"/>
      <c r="BH81" s="273"/>
      <c r="BI81" s="273"/>
      <c r="BJ81" s="273"/>
      <c r="BK81" s="273"/>
      <c r="BL81" s="273"/>
      <c r="BM81" s="273"/>
      <c r="BN81" s="274"/>
      <c r="BO81" s="274"/>
      <c r="BP81" s="274"/>
      <c r="BQ81" s="274"/>
      <c r="BR81" s="274"/>
      <c r="BS81" s="274"/>
      <c r="BT81" s="27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273"/>
      <c r="DO81" s="273"/>
      <c r="DP81" s="273"/>
      <c r="DQ81" s="273"/>
      <c r="DR81" s="273"/>
      <c r="DU81" s="45"/>
      <c r="DV81" s="421"/>
      <c r="DW81" s="422"/>
      <c r="DX81" s="422"/>
      <c r="DY81" s="422"/>
      <c r="DZ81" s="422"/>
      <c r="EA81" s="422"/>
      <c r="EB81" s="423"/>
      <c r="EN81" s="16"/>
      <c r="EO81" s="16"/>
      <c r="EP81" s="16"/>
      <c r="EQ81" s="16"/>
      <c r="ER81" s="16"/>
      <c r="ES81" s="16"/>
    </row>
    <row r="82" spans="1:166" s="10" customFormat="1" ht="6.2" customHeight="1" thickBot="1">
      <c r="A82" s="54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  <c r="BH82" s="102"/>
      <c r="BI82" s="102"/>
      <c r="BJ82" s="102"/>
      <c r="BK82" s="102"/>
      <c r="BL82" s="102"/>
      <c r="BM82" s="102"/>
      <c r="BN82" s="102"/>
      <c r="BO82" s="102"/>
      <c r="BP82" s="102"/>
      <c r="BQ82" s="102"/>
      <c r="BR82" s="102"/>
      <c r="BS82" s="102"/>
      <c r="BT82" s="102"/>
      <c r="BU82" s="102"/>
      <c r="BV82" s="102"/>
      <c r="BW82" s="102"/>
      <c r="BX82" s="102"/>
      <c r="BY82" s="102"/>
      <c r="BZ82" s="102"/>
      <c r="CA82" s="102"/>
      <c r="CB82" s="102"/>
      <c r="CC82" s="102"/>
      <c r="CD82" s="102"/>
      <c r="CE82" s="102"/>
      <c r="CF82" s="102"/>
      <c r="CG82" s="102"/>
      <c r="CH82" s="102"/>
      <c r="CI82" s="102"/>
      <c r="CJ82" s="102"/>
      <c r="CK82" s="102"/>
      <c r="CL82" s="102"/>
      <c r="CM82" s="102"/>
      <c r="CN82" s="102"/>
      <c r="CO82" s="102"/>
      <c r="CP82" s="102"/>
      <c r="CQ82" s="102"/>
      <c r="CR82" s="102"/>
      <c r="CS82" s="102"/>
      <c r="CT82" s="102"/>
      <c r="CU82" s="102"/>
      <c r="CV82" s="102"/>
      <c r="CW82" s="102"/>
      <c r="CX82" s="102"/>
      <c r="CY82" s="102"/>
      <c r="CZ82" s="102"/>
      <c r="DA82" s="102"/>
      <c r="DB82" s="102"/>
      <c r="DC82" s="102"/>
      <c r="DD82" s="102"/>
      <c r="DE82" s="102"/>
      <c r="DF82" s="102"/>
      <c r="DG82" s="102"/>
      <c r="DH82" s="102"/>
      <c r="DI82" s="102"/>
      <c r="DJ82" s="102"/>
      <c r="DK82" s="102"/>
      <c r="DL82" s="102"/>
      <c r="DM82" s="102"/>
      <c r="DN82" s="102"/>
      <c r="DO82" s="102"/>
      <c r="DP82" s="102"/>
      <c r="DQ82" s="102"/>
      <c r="DR82" s="102"/>
      <c r="DU82" s="45"/>
      <c r="DV82" s="424"/>
      <c r="DW82" s="425"/>
      <c r="DX82" s="425"/>
      <c r="DY82" s="425"/>
      <c r="DZ82" s="425"/>
      <c r="EA82" s="425"/>
      <c r="EB82" s="426"/>
      <c r="EN82" s="16"/>
      <c r="EO82" s="16"/>
      <c r="EP82" s="16"/>
      <c r="EQ82" s="16"/>
      <c r="ER82" s="16"/>
      <c r="ES82" s="16"/>
    </row>
    <row r="83" spans="1:166" s="10" customFormat="1" ht="6.2" customHeight="1"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3"/>
      <c r="DW83" s="3"/>
    </row>
    <row r="84" spans="1:166" s="92" customFormat="1" ht="6.2" customHeight="1">
      <c r="B84" s="276"/>
      <c r="C84" s="276"/>
      <c r="D84" s="444" t="s">
        <v>76</v>
      </c>
      <c r="E84" s="444"/>
      <c r="F84" s="444"/>
      <c r="G84" s="444"/>
      <c r="H84" s="444"/>
      <c r="I84" s="444"/>
      <c r="J84" s="444"/>
      <c r="K84" s="444"/>
      <c r="L84" s="444"/>
      <c r="M84" s="444"/>
      <c r="N84" s="444"/>
      <c r="O84" s="444"/>
      <c r="P84" s="444"/>
      <c r="Q84" s="444"/>
      <c r="R84" s="444"/>
      <c r="S84" s="444"/>
      <c r="T84" s="444"/>
      <c r="U84" s="444"/>
      <c r="V84" s="444"/>
      <c r="W84" s="444"/>
      <c r="X84" s="444"/>
      <c r="Y84" s="444"/>
      <c r="Z84" s="444"/>
      <c r="AA84" s="444"/>
      <c r="AB84" s="444"/>
      <c r="AC84" s="444"/>
      <c r="AD84" s="444"/>
      <c r="AE84" s="392"/>
      <c r="AF84" s="276"/>
      <c r="AG84" s="276"/>
      <c r="AH84" s="276"/>
      <c r="AI84" s="276"/>
      <c r="AJ84" s="276"/>
      <c r="AK84" s="276"/>
      <c r="AL84" s="276"/>
      <c r="AM84" s="276"/>
      <c r="AN84" s="276"/>
      <c r="AO84" s="276"/>
      <c r="AP84" s="276"/>
      <c r="AQ84" s="276"/>
      <c r="AR84" s="276"/>
      <c r="AS84" s="276"/>
      <c r="AT84" s="276"/>
      <c r="AU84" s="276"/>
      <c r="AV84" s="276"/>
      <c r="AW84" s="276"/>
      <c r="AX84" s="276"/>
      <c r="AY84" s="276"/>
      <c r="AZ84" s="276"/>
      <c r="BA84" s="276"/>
      <c r="BB84" s="276"/>
      <c r="BC84" s="276"/>
      <c r="BD84" s="276"/>
      <c r="BE84" s="276"/>
      <c r="BF84" s="276"/>
      <c r="BG84" s="276"/>
      <c r="BH84" s="276"/>
      <c r="BI84" s="276"/>
      <c r="BJ84" s="276"/>
      <c r="BK84" s="276"/>
      <c r="BL84" s="276"/>
      <c r="BM84" s="276"/>
      <c r="BN84" s="276"/>
      <c r="BO84" s="276"/>
      <c r="BP84" s="276"/>
      <c r="BQ84" s="276"/>
      <c r="BR84" s="276"/>
      <c r="BS84" s="276"/>
      <c r="BT84" s="276"/>
      <c r="BU84" s="276"/>
      <c r="BV84" s="276"/>
      <c r="BW84" s="276"/>
      <c r="BX84" s="276"/>
      <c r="BY84" s="276"/>
      <c r="BZ84" s="276"/>
      <c r="CA84" s="276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6"/>
      <c r="CO84" s="276"/>
      <c r="CP84" s="276"/>
      <c r="CQ84" s="276"/>
      <c r="CR84" s="276"/>
      <c r="CS84" s="276"/>
      <c r="CT84" s="276"/>
      <c r="CU84" s="276"/>
      <c r="CV84" s="276"/>
      <c r="CW84" s="276"/>
      <c r="CX84" s="276"/>
      <c r="CY84" s="276"/>
      <c r="CZ84" s="276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6"/>
      <c r="DO84" s="276"/>
      <c r="DP84" s="276"/>
      <c r="DQ84" s="276"/>
      <c r="DR84" s="276"/>
      <c r="DS84" s="276"/>
      <c r="DT84" s="276"/>
      <c r="DU84" s="276"/>
      <c r="DV84" s="276"/>
      <c r="DW84" s="276"/>
      <c r="DX84" s="276"/>
      <c r="DY84" s="276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6"/>
      <c r="EM84" s="276"/>
      <c r="EN84" s="276"/>
      <c r="EO84" s="276"/>
      <c r="EP84" s="276"/>
      <c r="EQ84" s="276"/>
      <c r="ER84" s="276"/>
      <c r="ES84" s="276"/>
      <c r="ET84" s="276"/>
      <c r="EU84" s="276"/>
      <c r="EV84" s="276"/>
      <c r="EW84" s="276"/>
      <c r="EX84" s="276"/>
      <c r="EY84" s="276"/>
      <c r="EZ84" s="276"/>
      <c r="FA84" s="276"/>
      <c r="FB84" s="276"/>
      <c r="FC84" s="276"/>
      <c r="FD84" s="276"/>
      <c r="FE84" s="276"/>
      <c r="FF84" s="276"/>
      <c r="FG84" s="276"/>
      <c r="FH84" s="276"/>
      <c r="FI84" s="276"/>
      <c r="FJ84" s="276"/>
    </row>
    <row r="85" spans="1:166" s="92" customFormat="1" ht="6.2" customHeight="1">
      <c r="B85" s="276"/>
      <c r="C85" s="276"/>
      <c r="D85" s="444"/>
      <c r="E85" s="444"/>
      <c r="F85" s="444"/>
      <c r="G85" s="444"/>
      <c r="H85" s="444"/>
      <c r="I85" s="444"/>
      <c r="J85" s="444"/>
      <c r="K85" s="444"/>
      <c r="L85" s="444"/>
      <c r="M85" s="444"/>
      <c r="N85" s="444"/>
      <c r="O85" s="444"/>
      <c r="P85" s="444"/>
      <c r="Q85" s="444"/>
      <c r="R85" s="444"/>
      <c r="S85" s="444"/>
      <c r="T85" s="444"/>
      <c r="U85" s="444"/>
      <c r="V85" s="444"/>
      <c r="W85" s="444"/>
      <c r="X85" s="444"/>
      <c r="Y85" s="444"/>
      <c r="Z85" s="444"/>
      <c r="AA85" s="444"/>
      <c r="AB85" s="444"/>
      <c r="AC85" s="444"/>
      <c r="AD85" s="444"/>
      <c r="AE85" s="392"/>
      <c r="AF85" s="276"/>
      <c r="AG85" s="276"/>
      <c r="AH85" s="276"/>
      <c r="AI85" s="276"/>
      <c r="AJ85" s="276"/>
      <c r="AK85" s="276"/>
      <c r="AL85" s="276"/>
      <c r="AM85" s="276"/>
      <c r="AN85" s="276"/>
      <c r="AO85" s="276"/>
      <c r="AP85" s="276"/>
      <c r="AQ85" s="276"/>
      <c r="AR85" s="276"/>
      <c r="AS85" s="276"/>
      <c r="AT85" s="276"/>
      <c r="AU85" s="276"/>
      <c r="AV85" s="276"/>
      <c r="AW85" s="276"/>
      <c r="AX85" s="276"/>
      <c r="AY85" s="276"/>
      <c r="AZ85" s="276"/>
      <c r="BA85" s="276"/>
      <c r="BB85" s="276"/>
      <c r="BC85" s="276"/>
      <c r="BD85" s="276"/>
      <c r="BE85" s="276"/>
      <c r="BF85" s="276"/>
      <c r="BG85" s="276"/>
      <c r="BH85" s="276"/>
      <c r="BI85" s="276"/>
      <c r="BJ85" s="276"/>
      <c r="BK85" s="276"/>
      <c r="BL85" s="276"/>
      <c r="BM85" s="276"/>
      <c r="BN85" s="276"/>
      <c r="BO85" s="276"/>
      <c r="BP85" s="276"/>
      <c r="BQ85" s="276"/>
      <c r="BR85" s="276"/>
      <c r="BS85" s="276"/>
      <c r="BT85" s="276"/>
      <c r="BU85" s="276"/>
      <c r="BV85" s="276"/>
      <c r="BW85" s="276"/>
      <c r="BX85" s="276"/>
      <c r="BY85" s="276"/>
      <c r="BZ85" s="276"/>
      <c r="CA85" s="276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6"/>
      <c r="CO85" s="276"/>
      <c r="CP85" s="276"/>
      <c r="CQ85" s="276"/>
      <c r="CR85" s="276"/>
      <c r="CS85" s="276"/>
      <c r="CT85" s="276"/>
      <c r="CU85" s="276"/>
      <c r="CV85" s="276"/>
      <c r="CW85" s="276"/>
      <c r="CX85" s="276"/>
      <c r="CY85" s="276"/>
      <c r="CZ85" s="276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6"/>
      <c r="DO85" s="276"/>
      <c r="DP85" s="276"/>
      <c r="DQ85" s="276"/>
      <c r="DR85" s="276"/>
      <c r="DS85" s="276"/>
      <c r="DT85" s="276"/>
      <c r="DU85" s="276"/>
      <c r="DV85" s="276"/>
      <c r="DW85" s="276"/>
      <c r="DX85" s="276"/>
      <c r="DY85" s="276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6"/>
      <c r="EM85" s="276"/>
      <c r="EN85" s="276"/>
      <c r="EO85" s="276"/>
      <c r="EP85" s="276"/>
      <c r="EQ85" s="276"/>
      <c r="ER85" s="276"/>
      <c r="ES85" s="276"/>
      <c r="ET85" s="276"/>
      <c r="EU85" s="276"/>
      <c r="EV85" s="276"/>
      <c r="EW85" s="276"/>
      <c r="EX85" s="276"/>
      <c r="EY85" s="276"/>
      <c r="EZ85" s="276"/>
      <c r="FA85" s="276"/>
      <c r="FB85" s="276"/>
      <c r="FC85" s="276"/>
      <c r="FD85" s="276"/>
      <c r="FE85" s="276"/>
      <c r="FF85" s="276"/>
      <c r="FG85" s="276"/>
      <c r="FH85" s="276"/>
      <c r="FI85" s="276"/>
      <c r="FJ85" s="276"/>
    </row>
    <row r="86" spans="1:166" s="92" customFormat="1" ht="6.2" customHeight="1">
      <c r="B86" s="276"/>
      <c r="C86" s="276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276"/>
      <c r="AF86" s="276"/>
      <c r="AG86" s="276"/>
      <c r="AH86" s="276"/>
      <c r="AI86" s="276"/>
      <c r="AJ86" s="276"/>
      <c r="AK86" s="276"/>
      <c r="AL86" s="276"/>
      <c r="AM86" s="276"/>
      <c r="AN86" s="276"/>
      <c r="AO86" s="276"/>
      <c r="AP86" s="276"/>
      <c r="AQ86" s="276"/>
      <c r="AR86" s="276"/>
      <c r="AS86" s="276"/>
      <c r="AT86" s="276"/>
      <c r="AU86" s="276"/>
      <c r="AV86" s="276"/>
      <c r="AW86" s="276"/>
      <c r="AX86" s="276"/>
      <c r="AY86" s="276"/>
      <c r="AZ86" s="276"/>
      <c r="BA86" s="276"/>
      <c r="BB86" s="276"/>
      <c r="BC86" s="276"/>
      <c r="BD86" s="276"/>
      <c r="BE86" s="276"/>
      <c r="BF86" s="276"/>
      <c r="BG86" s="276"/>
      <c r="BH86" s="276"/>
      <c r="BI86" s="276"/>
      <c r="BJ86" s="276"/>
      <c r="BK86" s="276"/>
      <c r="BL86" s="276"/>
      <c r="BM86" s="276"/>
      <c r="BN86" s="276"/>
      <c r="BO86" s="276"/>
      <c r="BP86" s="276"/>
      <c r="BQ86" s="276"/>
      <c r="BR86" s="276"/>
      <c r="BS86" s="276"/>
      <c r="BT86" s="276"/>
      <c r="BU86" s="276"/>
      <c r="BV86" s="276"/>
      <c r="BW86" s="276"/>
      <c r="BX86" s="276"/>
      <c r="BY86" s="276"/>
      <c r="BZ86" s="276"/>
      <c r="CA86" s="276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6"/>
      <c r="CO86" s="276"/>
      <c r="CP86" s="276"/>
      <c r="CQ86" s="276"/>
      <c r="CR86" s="276"/>
      <c r="CS86" s="276"/>
      <c r="CT86" s="276"/>
      <c r="CU86" s="276"/>
      <c r="CV86" s="276"/>
      <c r="CW86" s="276"/>
      <c r="CX86" s="276"/>
      <c r="CY86" s="276"/>
      <c r="CZ86" s="276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6"/>
      <c r="DO86" s="276"/>
      <c r="DP86" s="276"/>
      <c r="DQ86" s="276"/>
      <c r="DR86" s="276"/>
      <c r="DS86" s="276"/>
      <c r="DT86" s="276"/>
      <c r="DU86" s="276"/>
      <c r="DV86" s="276"/>
      <c r="DW86" s="276"/>
      <c r="DX86" s="276"/>
      <c r="DY86" s="276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6"/>
      <c r="EM86" s="276"/>
      <c r="EN86" s="276"/>
      <c r="EO86" s="276"/>
      <c r="EP86" s="276"/>
      <c r="EQ86" s="276"/>
      <c r="ER86" s="276"/>
      <c r="ES86" s="276"/>
      <c r="ET86" s="276"/>
      <c r="EU86" s="276"/>
      <c r="EV86" s="276"/>
      <c r="EW86" s="276"/>
      <c r="EX86" s="276"/>
      <c r="EY86" s="276"/>
      <c r="EZ86" s="276"/>
      <c r="FA86" s="276"/>
      <c r="FB86" s="276"/>
      <c r="FC86" s="276"/>
      <c r="FD86" s="276"/>
      <c r="FE86" s="276"/>
      <c r="FF86" s="276"/>
      <c r="FG86" s="276"/>
      <c r="FH86" s="276"/>
      <c r="FI86" s="276"/>
      <c r="FJ86" s="276"/>
    </row>
    <row r="87" spans="1:166" s="92" customFormat="1" ht="6.2" customHeight="1">
      <c r="B87" s="276"/>
      <c r="C87" s="276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276"/>
      <c r="AF87" s="276"/>
      <c r="AG87" s="276"/>
      <c r="AH87" s="276"/>
      <c r="AI87" s="276"/>
      <c r="AJ87" s="276"/>
      <c r="AK87" s="276"/>
      <c r="AL87" s="276"/>
      <c r="AM87" s="276"/>
      <c r="AN87" s="276"/>
      <c r="AO87" s="276"/>
      <c r="AP87" s="276"/>
      <c r="AQ87" s="276"/>
      <c r="AR87" s="276"/>
      <c r="AS87" s="276"/>
      <c r="AT87" s="276"/>
      <c r="AU87" s="276"/>
      <c r="AV87" s="276"/>
      <c r="AW87" s="276"/>
      <c r="AX87" s="276"/>
      <c r="AY87" s="276"/>
      <c r="AZ87" s="276"/>
      <c r="BA87" s="276"/>
      <c r="BB87" s="276"/>
      <c r="BC87" s="276"/>
      <c r="BD87" s="276"/>
      <c r="BE87" s="276"/>
      <c r="BF87" s="276"/>
      <c r="BG87" s="276"/>
      <c r="BH87" s="276"/>
      <c r="BI87" s="276"/>
      <c r="BJ87" s="276"/>
      <c r="BK87" s="276"/>
      <c r="BL87" s="276"/>
      <c r="BM87" s="276"/>
      <c r="BN87" s="276"/>
      <c r="BO87" s="276"/>
      <c r="BP87" s="276"/>
      <c r="BQ87" s="276"/>
      <c r="BR87" s="276"/>
      <c r="BS87" s="276"/>
      <c r="BT87" s="276"/>
      <c r="BU87" s="276"/>
      <c r="BV87" s="276"/>
      <c r="BW87" s="276"/>
      <c r="BX87" s="276"/>
      <c r="BY87" s="276"/>
      <c r="BZ87" s="276"/>
      <c r="CA87" s="276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6"/>
      <c r="CO87" s="276"/>
      <c r="CP87" s="276"/>
      <c r="CQ87" s="276"/>
      <c r="CR87" s="276"/>
      <c r="CS87" s="276"/>
      <c r="CT87" s="276"/>
      <c r="CU87" s="276"/>
      <c r="CV87" s="276"/>
      <c r="CW87" s="276"/>
      <c r="CX87" s="276"/>
      <c r="CY87" s="276"/>
      <c r="CZ87" s="276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6"/>
      <c r="DO87" s="276"/>
      <c r="DP87" s="276"/>
      <c r="DQ87" s="276"/>
      <c r="DR87" s="276"/>
      <c r="DS87" s="276"/>
      <c r="DT87" s="276"/>
      <c r="DU87" s="276"/>
      <c r="DV87" s="276"/>
      <c r="DW87" s="276"/>
      <c r="DX87" s="276"/>
      <c r="DY87" s="276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6"/>
      <c r="EM87" s="276"/>
      <c r="EN87" s="276"/>
      <c r="EO87" s="276"/>
      <c r="EP87" s="276"/>
      <c r="EQ87" s="276"/>
      <c r="ER87" s="276"/>
      <c r="ES87" s="276"/>
      <c r="ET87" s="276"/>
      <c r="EU87" s="276"/>
      <c r="EV87" s="276"/>
      <c r="EW87" s="276"/>
      <c r="EX87" s="276"/>
      <c r="EY87" s="276"/>
      <c r="EZ87" s="276"/>
      <c r="FA87" s="276"/>
      <c r="FB87" s="276"/>
      <c r="FC87" s="276"/>
      <c r="FD87" s="276"/>
      <c r="FE87" s="276"/>
      <c r="FF87" s="276"/>
      <c r="FG87" s="276"/>
      <c r="FH87" s="276"/>
      <c r="FI87" s="276"/>
      <c r="FJ87" s="276"/>
    </row>
    <row r="88" spans="1:166" s="92" customFormat="1" ht="6.2" customHeight="1">
      <c r="B88" s="276"/>
      <c r="C88" s="276"/>
      <c r="D88" s="276"/>
      <c r="E88" s="276"/>
      <c r="F88" s="276"/>
      <c r="G88" s="276"/>
      <c r="H88" s="276"/>
      <c r="I88" s="276"/>
      <c r="J88" s="276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6"/>
      <c r="AM88" s="276"/>
      <c r="AN88" s="276"/>
      <c r="AO88" s="276"/>
      <c r="AP88" s="276"/>
      <c r="AQ88" s="276"/>
      <c r="AR88" s="276"/>
      <c r="AS88" s="276"/>
      <c r="AT88" s="276"/>
      <c r="AU88" s="276"/>
      <c r="AV88" s="276"/>
      <c r="AW88" s="276"/>
      <c r="AX88" s="276"/>
      <c r="AY88" s="276"/>
      <c r="AZ88" s="276"/>
      <c r="BA88" s="276"/>
      <c r="BB88" s="276"/>
      <c r="BC88" s="276"/>
      <c r="BD88" s="276"/>
      <c r="BE88" s="276"/>
      <c r="BF88" s="276"/>
      <c r="BG88" s="276"/>
      <c r="BH88" s="276"/>
      <c r="BI88" s="276"/>
      <c r="BJ88" s="276"/>
      <c r="BK88" s="276"/>
      <c r="BL88" s="276"/>
      <c r="BM88" s="276"/>
      <c r="BN88" s="276"/>
      <c r="BO88" s="276"/>
      <c r="BP88" s="276"/>
      <c r="BQ88" s="276"/>
      <c r="BR88" s="276"/>
      <c r="BS88" s="276"/>
      <c r="BT88" s="276"/>
      <c r="BU88" s="276"/>
      <c r="BV88" s="276"/>
      <c r="BW88" s="276"/>
      <c r="BX88" s="276"/>
      <c r="BY88" s="276"/>
      <c r="BZ88" s="276"/>
      <c r="CA88" s="276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6"/>
      <c r="CO88" s="276"/>
      <c r="CP88" s="276"/>
      <c r="CQ88" s="276"/>
      <c r="CR88" s="276"/>
      <c r="CS88" s="276"/>
      <c r="CT88" s="276"/>
      <c r="CU88" s="276"/>
      <c r="CV88" s="276"/>
      <c r="CW88" s="276"/>
      <c r="CX88" s="276"/>
      <c r="CY88" s="276"/>
      <c r="CZ88" s="276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6"/>
      <c r="DO88" s="276"/>
      <c r="DP88" s="276"/>
      <c r="DQ88" s="276"/>
      <c r="DR88" s="276"/>
      <c r="DS88" s="276"/>
      <c r="DT88" s="276"/>
      <c r="DU88" s="276"/>
      <c r="DV88" s="276"/>
      <c r="DW88" s="276"/>
      <c r="DX88" s="276"/>
      <c r="DY88" s="276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6"/>
      <c r="EM88" s="276"/>
      <c r="EN88" s="276"/>
      <c r="EO88" s="276"/>
      <c r="EP88" s="276"/>
      <c r="EQ88" s="276"/>
      <c r="ER88" s="276"/>
      <c r="ES88" s="276"/>
      <c r="ET88" s="276"/>
      <c r="EU88" s="276"/>
      <c r="EV88" s="276"/>
      <c r="EW88" s="276"/>
      <c r="EX88" s="276"/>
      <c r="EY88" s="276"/>
      <c r="EZ88" s="276"/>
      <c r="FA88" s="276"/>
      <c r="FB88" s="276"/>
      <c r="FC88" s="276"/>
      <c r="FD88" s="276"/>
      <c r="FE88" s="276"/>
      <c r="FF88" s="276"/>
      <c r="FG88" s="276"/>
      <c r="FH88" s="276"/>
      <c r="FI88" s="276"/>
      <c r="FJ88" s="276"/>
    </row>
    <row r="89" spans="1:166" s="81" customFormat="1" ht="6.2" customHeight="1"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04"/>
      <c r="BI89" s="104"/>
      <c r="BJ89" s="104"/>
      <c r="BK89" s="104"/>
      <c r="BL89" s="104"/>
      <c r="BM89" s="104"/>
      <c r="BN89" s="104"/>
      <c r="BO89" s="104"/>
      <c r="BP89" s="104"/>
      <c r="BQ89" s="104"/>
      <c r="BR89" s="104"/>
      <c r="BS89" s="104"/>
      <c r="BT89" s="104"/>
      <c r="BU89" s="104"/>
      <c r="BV89" s="104"/>
      <c r="BW89" s="104"/>
      <c r="BX89" s="104"/>
      <c r="BY89" s="104"/>
      <c r="BZ89" s="104"/>
      <c r="CA89" s="104"/>
      <c r="CB89" s="104"/>
      <c r="CC89" s="104"/>
      <c r="CD89" s="104"/>
      <c r="CE89" s="104"/>
      <c r="CF89" s="104"/>
      <c r="CG89" s="104"/>
      <c r="CH89" s="104"/>
      <c r="CI89" s="104"/>
      <c r="CJ89" s="104"/>
      <c r="CK89" s="104"/>
      <c r="CL89" s="104"/>
      <c r="CM89" s="104"/>
      <c r="CN89" s="104"/>
      <c r="CO89" s="104"/>
      <c r="CP89" s="104"/>
      <c r="CQ89" s="104"/>
      <c r="CR89" s="104"/>
      <c r="CS89" s="104"/>
      <c r="CT89" s="104"/>
      <c r="CU89" s="104"/>
      <c r="CV89" s="104"/>
      <c r="CW89" s="104"/>
      <c r="CX89" s="104"/>
      <c r="CY89" s="104"/>
      <c r="CZ89" s="104"/>
      <c r="DA89" s="104"/>
      <c r="DB89" s="104"/>
      <c r="DC89" s="104"/>
      <c r="DD89" s="104"/>
      <c r="DE89" s="104"/>
      <c r="DF89" s="104"/>
      <c r="DG89" s="104"/>
      <c r="DH89" s="104"/>
      <c r="DI89" s="104"/>
      <c r="DJ89" s="104"/>
      <c r="DK89" s="104"/>
      <c r="DL89" s="104"/>
      <c r="DM89" s="104"/>
      <c r="DN89" s="104"/>
      <c r="DO89" s="104"/>
      <c r="DP89" s="104"/>
      <c r="DQ89" s="104"/>
      <c r="DR89" s="104"/>
      <c r="DS89" s="104"/>
      <c r="DT89" s="104"/>
      <c r="DU89" s="104"/>
      <c r="DV89" s="104"/>
      <c r="DW89" s="104"/>
      <c r="DX89" s="104"/>
      <c r="DY89" s="283"/>
    </row>
    <row r="90" spans="1:166" s="81" customFormat="1" ht="6.2" customHeight="1">
      <c r="Q90" s="283"/>
      <c r="R90" s="283"/>
      <c r="S90" s="283"/>
      <c r="T90" s="283"/>
      <c r="U90" s="283"/>
      <c r="V90" s="283"/>
      <c r="W90" s="283"/>
      <c r="X90" s="283"/>
      <c r="Y90" s="283"/>
      <c r="Z90" s="283"/>
      <c r="BC90" s="283"/>
      <c r="BD90" s="283"/>
      <c r="BE90" s="283"/>
      <c r="BF90" s="283"/>
      <c r="BG90" s="283"/>
      <c r="BH90" s="283"/>
      <c r="BI90" s="283"/>
      <c r="BJ90" s="443" t="s">
        <v>77</v>
      </c>
      <c r="BK90" s="443"/>
      <c r="BL90" s="443"/>
      <c r="BM90" s="443"/>
      <c r="BN90" s="443"/>
      <c r="BO90" s="443"/>
      <c r="BP90" s="443"/>
      <c r="BQ90" s="443"/>
      <c r="BR90" s="443"/>
      <c r="BS90" s="443"/>
      <c r="BT90" s="443"/>
      <c r="BU90" s="282"/>
      <c r="BV90" s="441"/>
      <c r="BW90" s="441"/>
      <c r="BX90" s="441"/>
      <c r="BY90" s="441"/>
      <c r="BZ90" s="441"/>
      <c r="CA90" s="441"/>
      <c r="CB90" s="441"/>
      <c r="CC90" s="441"/>
      <c r="CD90" s="441"/>
      <c r="CE90" s="441"/>
      <c r="CF90" s="441"/>
      <c r="CG90" s="441"/>
      <c r="CH90" s="441"/>
      <c r="CI90" s="441"/>
      <c r="CJ90" s="441"/>
      <c r="CK90" s="441" t="s">
        <v>78</v>
      </c>
      <c r="CL90" s="441"/>
      <c r="CM90" s="441"/>
      <c r="CN90" s="441"/>
      <c r="CO90" s="441"/>
      <c r="CP90" s="441"/>
      <c r="CQ90" s="441"/>
      <c r="CR90" s="441"/>
      <c r="CS90" s="441"/>
      <c r="CT90" s="441"/>
      <c r="CZ90" s="441"/>
      <c r="DA90" s="441"/>
      <c r="DB90" s="441"/>
      <c r="DC90" s="441"/>
      <c r="DD90" s="441"/>
      <c r="DE90" s="441"/>
      <c r="DF90" s="441"/>
      <c r="DG90" s="441"/>
      <c r="DH90" s="441"/>
      <c r="DI90" s="441"/>
      <c r="DJ90" s="441"/>
      <c r="DK90" s="441"/>
      <c r="DL90" s="441"/>
      <c r="DM90" s="441"/>
      <c r="DN90" s="441"/>
      <c r="DO90" s="441" t="s">
        <v>79</v>
      </c>
      <c r="DP90" s="441"/>
      <c r="DQ90" s="441"/>
      <c r="DR90" s="441"/>
      <c r="DS90" s="441"/>
      <c r="DT90" s="441"/>
      <c r="DU90" s="441"/>
      <c r="DV90" s="441"/>
      <c r="DW90" s="441"/>
      <c r="DX90" s="441"/>
      <c r="DY90" s="441"/>
      <c r="DZ90" s="441"/>
      <c r="EA90" s="441"/>
      <c r="EB90" s="441"/>
    </row>
    <row r="91" spans="1:166" s="81" customFormat="1" ht="6.2" customHeight="1"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J91" s="443"/>
      <c r="BK91" s="443"/>
      <c r="BL91" s="443"/>
      <c r="BM91" s="443"/>
      <c r="BN91" s="443"/>
      <c r="BO91" s="443"/>
      <c r="BP91" s="443"/>
      <c r="BQ91" s="443"/>
      <c r="BR91" s="443"/>
      <c r="BS91" s="443"/>
      <c r="BT91" s="443"/>
      <c r="BU91" s="282"/>
      <c r="BV91" s="441"/>
      <c r="BW91" s="441"/>
      <c r="BX91" s="441"/>
      <c r="BY91" s="441"/>
      <c r="BZ91" s="441"/>
      <c r="CA91" s="441"/>
      <c r="CB91" s="441"/>
      <c r="CC91" s="441"/>
      <c r="CD91" s="441"/>
      <c r="CE91" s="441"/>
      <c r="CF91" s="441"/>
      <c r="CG91" s="441"/>
      <c r="CH91" s="441"/>
      <c r="CI91" s="441"/>
      <c r="CJ91" s="441"/>
      <c r="CK91" s="441"/>
      <c r="CL91" s="441"/>
      <c r="CM91" s="441"/>
      <c r="CN91" s="441"/>
      <c r="CO91" s="441"/>
      <c r="CP91" s="441"/>
      <c r="CQ91" s="441"/>
      <c r="CR91" s="441"/>
      <c r="CS91" s="441"/>
      <c r="CT91" s="441"/>
      <c r="CZ91" s="441"/>
      <c r="DA91" s="441"/>
      <c r="DB91" s="441"/>
      <c r="DC91" s="441"/>
      <c r="DD91" s="441"/>
      <c r="DE91" s="441"/>
      <c r="DF91" s="441"/>
      <c r="DG91" s="441"/>
      <c r="DH91" s="441"/>
      <c r="DI91" s="441"/>
      <c r="DJ91" s="441"/>
      <c r="DK91" s="441"/>
      <c r="DL91" s="441"/>
      <c r="DM91" s="441"/>
      <c r="DN91" s="441"/>
      <c r="DO91" s="441"/>
      <c r="DP91" s="441"/>
      <c r="DQ91" s="441"/>
      <c r="DR91" s="441"/>
      <c r="DS91" s="441"/>
      <c r="DT91" s="441"/>
      <c r="DU91" s="441"/>
      <c r="DV91" s="441"/>
      <c r="DW91" s="441"/>
      <c r="DX91" s="441"/>
      <c r="DY91" s="441"/>
      <c r="DZ91" s="441"/>
      <c r="EA91" s="441"/>
      <c r="EB91" s="441"/>
    </row>
    <row r="92" spans="1:166" s="81" customFormat="1" ht="6.2" customHeight="1"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J92" s="443"/>
      <c r="BK92" s="443"/>
      <c r="BL92" s="443"/>
      <c r="BM92" s="443"/>
      <c r="BN92" s="443"/>
      <c r="BO92" s="443"/>
      <c r="BP92" s="443"/>
      <c r="BQ92" s="443"/>
      <c r="BR92" s="443"/>
      <c r="BS92" s="443"/>
      <c r="BT92" s="443"/>
      <c r="BU92" s="282"/>
      <c r="BV92" s="441"/>
      <c r="BW92" s="441"/>
      <c r="BX92" s="441"/>
      <c r="BY92" s="441"/>
      <c r="BZ92" s="441"/>
      <c r="CA92" s="441"/>
      <c r="CB92" s="441"/>
      <c r="CC92" s="441"/>
      <c r="CD92" s="441"/>
      <c r="CE92" s="441"/>
      <c r="CF92" s="441"/>
      <c r="CG92" s="441"/>
      <c r="CH92" s="441"/>
      <c r="CI92" s="441"/>
      <c r="CJ92" s="441"/>
      <c r="CK92" s="441"/>
      <c r="CL92" s="441"/>
      <c r="CM92" s="441"/>
      <c r="CN92" s="441"/>
      <c r="CO92" s="441"/>
      <c r="CP92" s="441"/>
      <c r="CQ92" s="441"/>
      <c r="CR92" s="441"/>
      <c r="CS92" s="441"/>
      <c r="CT92" s="441"/>
      <c r="CZ92" s="441"/>
      <c r="DA92" s="441"/>
      <c r="DB92" s="441"/>
      <c r="DC92" s="441"/>
      <c r="DD92" s="441"/>
      <c r="DE92" s="441"/>
      <c r="DF92" s="441"/>
      <c r="DG92" s="441"/>
      <c r="DH92" s="441"/>
      <c r="DI92" s="441"/>
      <c r="DJ92" s="441"/>
      <c r="DK92" s="441"/>
      <c r="DL92" s="441"/>
      <c r="DM92" s="441"/>
      <c r="DN92" s="441"/>
      <c r="DO92" s="441"/>
      <c r="DP92" s="441"/>
      <c r="DQ92" s="441"/>
      <c r="DR92" s="441"/>
      <c r="DS92" s="441"/>
      <c r="DT92" s="441"/>
      <c r="DU92" s="441"/>
      <c r="DV92" s="441"/>
      <c r="DW92" s="441"/>
      <c r="DX92" s="441"/>
      <c r="DY92" s="441"/>
      <c r="DZ92" s="441"/>
      <c r="EA92" s="441"/>
      <c r="EB92" s="441"/>
    </row>
    <row r="93" spans="1:166" s="81" customFormat="1" ht="6.2" customHeight="1">
      <c r="BD93" s="283"/>
      <c r="BJ93" s="282"/>
      <c r="BK93" s="282"/>
      <c r="BL93" s="282"/>
      <c r="BM93" s="282"/>
      <c r="BN93" s="282"/>
      <c r="BO93" s="282"/>
      <c r="BP93" s="282"/>
      <c r="BQ93" s="282"/>
      <c r="BR93" s="282"/>
      <c r="BS93" s="282"/>
      <c r="BT93" s="282"/>
      <c r="BU93" s="282"/>
      <c r="BV93" s="442"/>
      <c r="BW93" s="442"/>
      <c r="BX93" s="442"/>
      <c r="BY93" s="442"/>
      <c r="BZ93" s="442"/>
      <c r="CA93" s="442"/>
      <c r="CB93" s="442"/>
      <c r="CC93" s="442"/>
      <c r="CD93" s="442"/>
      <c r="CE93" s="442"/>
      <c r="CF93" s="442"/>
      <c r="CG93" s="442"/>
      <c r="CH93" s="442"/>
      <c r="CI93" s="442"/>
      <c r="CJ93" s="442"/>
      <c r="CK93" s="442"/>
      <c r="CL93" s="442"/>
      <c r="CM93" s="442"/>
      <c r="CN93" s="442"/>
      <c r="CO93" s="442"/>
      <c r="CP93" s="442"/>
      <c r="CQ93" s="442"/>
      <c r="CR93" s="442"/>
      <c r="CS93" s="442"/>
      <c r="CT93" s="442"/>
      <c r="CU93" s="82"/>
      <c r="CV93" s="82"/>
      <c r="CW93" s="82"/>
      <c r="CX93" s="82"/>
      <c r="CY93" s="82"/>
      <c r="CZ93" s="442"/>
      <c r="DA93" s="442"/>
      <c r="DB93" s="442"/>
      <c r="DC93" s="442"/>
      <c r="DD93" s="442"/>
      <c r="DE93" s="442"/>
      <c r="DF93" s="442"/>
      <c r="DG93" s="442"/>
      <c r="DH93" s="442"/>
      <c r="DI93" s="442"/>
      <c r="DJ93" s="442"/>
      <c r="DK93" s="442"/>
      <c r="DL93" s="442"/>
      <c r="DM93" s="442"/>
      <c r="DN93" s="442"/>
      <c r="DO93" s="442"/>
      <c r="DP93" s="442"/>
      <c r="DQ93" s="442"/>
      <c r="DR93" s="442"/>
      <c r="DS93" s="442"/>
      <c r="DT93" s="442"/>
      <c r="DU93" s="442"/>
      <c r="DV93" s="442"/>
      <c r="DW93" s="442"/>
      <c r="DX93" s="442"/>
      <c r="DY93" s="442"/>
      <c r="DZ93" s="442"/>
      <c r="EA93" s="442"/>
      <c r="EB93" s="442"/>
    </row>
    <row r="94" spans="1:166" s="81" customFormat="1" ht="6.2" customHeight="1">
      <c r="BJ94" s="282"/>
      <c r="BK94" s="282"/>
      <c r="BL94" s="282"/>
      <c r="BM94" s="282"/>
      <c r="BN94" s="282"/>
      <c r="BO94" s="282"/>
      <c r="BP94" s="282"/>
      <c r="BQ94" s="282"/>
      <c r="BR94" s="282"/>
      <c r="BS94" s="282"/>
      <c r="BT94" s="282"/>
      <c r="BU94" s="282"/>
      <c r="BV94" s="282"/>
      <c r="BW94" s="282"/>
      <c r="BX94" s="282"/>
      <c r="BY94" s="282"/>
      <c r="BZ94" s="282"/>
      <c r="CA94" s="282"/>
      <c r="CB94" s="282"/>
      <c r="CC94" s="282"/>
      <c r="CD94" s="282"/>
      <c r="CE94" s="282"/>
      <c r="CF94" s="282"/>
      <c r="CG94" s="282"/>
      <c r="CH94" s="282"/>
      <c r="CI94" s="282"/>
      <c r="CJ94" s="282"/>
      <c r="CK94" s="282"/>
      <c r="CL94" s="282"/>
      <c r="CM94" s="282"/>
      <c r="CN94" s="282"/>
      <c r="CO94" s="282"/>
      <c r="CP94" s="282"/>
      <c r="CQ94" s="282"/>
      <c r="CR94" s="282"/>
      <c r="CS94" s="282"/>
      <c r="CT94" s="282"/>
      <c r="CU94" s="282"/>
      <c r="CV94" s="282"/>
      <c r="CW94" s="282"/>
      <c r="CX94" s="282"/>
      <c r="CY94" s="282"/>
      <c r="CZ94" s="282"/>
      <c r="DA94" s="282"/>
      <c r="DB94" s="282"/>
      <c r="DC94" s="282"/>
      <c r="DD94" s="282"/>
      <c r="DE94" s="282"/>
      <c r="DF94" s="282"/>
      <c r="DG94" s="282"/>
      <c r="DH94" s="282"/>
      <c r="DI94" s="282"/>
      <c r="DJ94" s="282"/>
      <c r="DK94" s="282"/>
      <c r="DL94" s="282"/>
      <c r="DM94" s="282"/>
      <c r="DN94" s="282"/>
      <c r="DO94" s="282"/>
      <c r="DP94" s="282"/>
      <c r="DQ94" s="282"/>
      <c r="DR94" s="282"/>
      <c r="DS94" s="282"/>
      <c r="DT94" s="282"/>
      <c r="DU94" s="282"/>
      <c r="DV94" s="282"/>
      <c r="DW94" s="282"/>
      <c r="DX94" s="282"/>
      <c r="DY94" s="282"/>
      <c r="DZ94" s="282"/>
      <c r="EA94" s="282"/>
      <c r="EB94" s="282"/>
    </row>
    <row r="95" spans="1:166" s="81" customFormat="1" ht="6.2" customHeight="1">
      <c r="BJ95" s="440" t="s">
        <v>80</v>
      </c>
      <c r="BK95" s="440"/>
      <c r="BL95" s="440"/>
      <c r="BM95" s="440"/>
      <c r="BN95" s="440"/>
      <c r="BO95" s="440"/>
      <c r="BP95" s="440"/>
      <c r="BQ95" s="440"/>
      <c r="BR95" s="440"/>
      <c r="BS95" s="440"/>
      <c r="BT95" s="440"/>
      <c r="BU95" s="282"/>
      <c r="BV95" s="441" t="s">
        <v>81</v>
      </c>
      <c r="BW95" s="441"/>
      <c r="BX95" s="441"/>
      <c r="BY95" s="441"/>
      <c r="BZ95" s="441"/>
      <c r="CA95" s="441"/>
      <c r="CB95" s="441"/>
      <c r="CC95" s="441"/>
      <c r="CD95" s="441"/>
      <c r="CE95" s="441"/>
      <c r="CF95" s="441"/>
      <c r="CG95" s="441"/>
      <c r="CH95" s="441"/>
      <c r="CI95" s="441"/>
      <c r="CJ95" s="441"/>
      <c r="CK95" s="441"/>
      <c r="CL95" s="441"/>
      <c r="CM95" s="441"/>
      <c r="CN95" s="441"/>
      <c r="CO95" s="441"/>
      <c r="CP95" s="441"/>
      <c r="CQ95" s="441"/>
      <c r="CR95" s="441"/>
      <c r="CS95" s="441"/>
      <c r="CT95" s="441"/>
      <c r="CU95" s="282"/>
      <c r="CV95" s="443" t="s">
        <v>82</v>
      </c>
      <c r="CW95" s="443"/>
      <c r="CX95" s="443"/>
      <c r="CY95" s="443"/>
      <c r="CZ95" s="443"/>
      <c r="DA95" s="443"/>
      <c r="DB95" s="443"/>
      <c r="DC95" s="282"/>
      <c r="DD95" s="441" ph="1"/>
      <c r="DE95" s="441" ph="1"/>
      <c r="DF95" s="441" ph="1"/>
      <c r="DG95" s="441" ph="1"/>
      <c r="DH95" s="441" ph="1"/>
      <c r="DI95" s="441" ph="1"/>
      <c r="DJ95" s="441" ph="1"/>
      <c r="DK95" s="441" ph="1"/>
      <c r="DL95" s="441" ph="1"/>
      <c r="DM95" s="441" ph="1"/>
      <c r="DN95" s="441" ph="1"/>
      <c r="DO95" s="441" ph="1"/>
      <c r="DP95" s="441" ph="1"/>
      <c r="DQ95" s="441" ph="1"/>
      <c r="DR95" s="441" ph="1"/>
      <c r="DS95" s="441" ph="1"/>
      <c r="DT95" s="441" ph="1"/>
      <c r="DU95" s="441" ph="1"/>
      <c r="DV95" s="441" ph="1"/>
      <c r="DW95" s="441" ph="1"/>
      <c r="DX95" s="441" ph="1"/>
      <c r="DY95" s="441" ph="1"/>
      <c r="DZ95" s="441" ph="1"/>
      <c r="EA95" s="441" ph="1"/>
      <c r="EB95" s="441" ph="1"/>
    </row>
    <row r="96" spans="1:166" s="83" customFormat="1" ht="6.2" customHeight="1">
      <c r="BJ96" s="440"/>
      <c r="BK96" s="440"/>
      <c r="BL96" s="440"/>
      <c r="BM96" s="440"/>
      <c r="BN96" s="440"/>
      <c r="BO96" s="440"/>
      <c r="BP96" s="440"/>
      <c r="BQ96" s="440"/>
      <c r="BR96" s="440"/>
      <c r="BS96" s="440"/>
      <c r="BT96" s="440"/>
      <c r="BU96" s="282"/>
      <c r="BV96" s="441"/>
      <c r="BW96" s="441"/>
      <c r="BX96" s="441"/>
      <c r="BY96" s="441"/>
      <c r="BZ96" s="441"/>
      <c r="CA96" s="441"/>
      <c r="CB96" s="441"/>
      <c r="CC96" s="441"/>
      <c r="CD96" s="441"/>
      <c r="CE96" s="441"/>
      <c r="CF96" s="441"/>
      <c r="CG96" s="441"/>
      <c r="CH96" s="441"/>
      <c r="CI96" s="441"/>
      <c r="CJ96" s="441"/>
      <c r="CK96" s="441"/>
      <c r="CL96" s="441"/>
      <c r="CM96" s="441"/>
      <c r="CN96" s="441"/>
      <c r="CO96" s="441"/>
      <c r="CP96" s="441"/>
      <c r="CQ96" s="441"/>
      <c r="CR96" s="441"/>
      <c r="CS96" s="441"/>
      <c r="CT96" s="441"/>
      <c r="CU96" s="282"/>
      <c r="CV96" s="443"/>
      <c r="CW96" s="443"/>
      <c r="CX96" s="443"/>
      <c r="CY96" s="443"/>
      <c r="CZ96" s="443"/>
      <c r="DA96" s="443"/>
      <c r="DB96" s="443"/>
      <c r="DC96" s="282"/>
      <c r="DD96" s="441" ph="1"/>
      <c r="DE96" s="441" ph="1"/>
      <c r="DF96" s="441" ph="1"/>
      <c r="DG96" s="441" ph="1"/>
      <c r="DH96" s="441" ph="1"/>
      <c r="DI96" s="441" ph="1"/>
      <c r="DJ96" s="441" ph="1"/>
      <c r="DK96" s="441" ph="1"/>
      <c r="DL96" s="441" ph="1"/>
      <c r="DM96" s="441" ph="1"/>
      <c r="DN96" s="441" ph="1"/>
      <c r="DO96" s="441" ph="1"/>
      <c r="DP96" s="441" ph="1"/>
      <c r="DQ96" s="441" ph="1"/>
      <c r="DR96" s="441" ph="1"/>
      <c r="DS96" s="441" ph="1"/>
      <c r="DT96" s="441" ph="1"/>
      <c r="DU96" s="441" ph="1"/>
      <c r="DV96" s="441" ph="1"/>
      <c r="DW96" s="441" ph="1"/>
      <c r="DX96" s="441" ph="1"/>
      <c r="DY96" s="441" ph="1"/>
      <c r="DZ96" s="441" ph="1"/>
      <c r="EA96" s="441" ph="1"/>
      <c r="EB96" s="441" ph="1"/>
    </row>
    <row r="97" spans="1:132" s="84" customFormat="1" ht="6.2" customHeight="1">
      <c r="BJ97" s="440"/>
      <c r="BK97" s="440"/>
      <c r="BL97" s="440"/>
      <c r="BM97" s="440"/>
      <c r="BN97" s="440"/>
      <c r="BO97" s="440"/>
      <c r="BP97" s="440"/>
      <c r="BQ97" s="440"/>
      <c r="BR97" s="440"/>
      <c r="BS97" s="440"/>
      <c r="BT97" s="440"/>
      <c r="BU97" s="282"/>
      <c r="BV97" s="441"/>
      <c r="BW97" s="441"/>
      <c r="BX97" s="441"/>
      <c r="BY97" s="441"/>
      <c r="BZ97" s="441"/>
      <c r="CA97" s="441"/>
      <c r="CB97" s="441"/>
      <c r="CC97" s="441"/>
      <c r="CD97" s="441"/>
      <c r="CE97" s="441"/>
      <c r="CF97" s="441"/>
      <c r="CG97" s="441"/>
      <c r="CH97" s="441"/>
      <c r="CI97" s="441"/>
      <c r="CJ97" s="441"/>
      <c r="CK97" s="441"/>
      <c r="CL97" s="441"/>
      <c r="CM97" s="441"/>
      <c r="CN97" s="441"/>
      <c r="CO97" s="441"/>
      <c r="CP97" s="441"/>
      <c r="CQ97" s="441"/>
      <c r="CR97" s="441"/>
      <c r="CS97" s="441"/>
      <c r="CT97" s="441"/>
      <c r="CU97" s="282"/>
      <c r="CV97" s="440" t="s">
        <v>83</v>
      </c>
      <c r="CW97" s="440"/>
      <c r="CX97" s="440"/>
      <c r="CY97" s="440"/>
      <c r="CZ97" s="440"/>
      <c r="DA97" s="440"/>
      <c r="DB97" s="440"/>
      <c r="DC97" s="282"/>
      <c r="DD97" s="441" ph="1"/>
      <c r="DE97" s="441" ph="1"/>
      <c r="DF97" s="441" ph="1"/>
      <c r="DG97" s="441" ph="1"/>
      <c r="DH97" s="441" ph="1"/>
      <c r="DI97" s="441" ph="1"/>
      <c r="DJ97" s="441" ph="1"/>
      <c r="DK97" s="441" ph="1"/>
      <c r="DL97" s="441" ph="1"/>
      <c r="DM97" s="441" ph="1"/>
      <c r="DN97" s="441" ph="1"/>
      <c r="DO97" s="441" ph="1"/>
      <c r="DP97" s="441" ph="1"/>
      <c r="DQ97" s="441" ph="1"/>
      <c r="DR97" s="441" ph="1"/>
      <c r="DS97" s="441" ph="1"/>
      <c r="DT97" s="441" ph="1"/>
      <c r="DU97" s="441" ph="1"/>
      <c r="DV97" s="441" ph="1"/>
      <c r="DW97" s="441" ph="1"/>
      <c r="DX97" s="441" ph="1"/>
      <c r="DY97" s="441" ph="1"/>
      <c r="DZ97" s="441" ph="1"/>
      <c r="EA97" s="441" ph="1"/>
      <c r="EB97" s="441" ph="1"/>
    </row>
    <row r="98" spans="1:132" s="84" customFormat="1" ht="6.2" customHeight="1">
      <c r="BJ98" s="282"/>
      <c r="BK98" s="282"/>
      <c r="BL98" s="282"/>
      <c r="BM98" s="282"/>
      <c r="BN98" s="282"/>
      <c r="BO98" s="282"/>
      <c r="BP98" s="282"/>
      <c r="BQ98" s="282"/>
      <c r="BR98" s="282"/>
      <c r="BS98" s="282"/>
      <c r="BT98" s="282"/>
      <c r="BU98" s="282"/>
      <c r="BV98" s="442"/>
      <c r="BW98" s="442"/>
      <c r="BX98" s="442"/>
      <c r="BY98" s="442"/>
      <c r="BZ98" s="442"/>
      <c r="CA98" s="442"/>
      <c r="CB98" s="442"/>
      <c r="CC98" s="442"/>
      <c r="CD98" s="442"/>
      <c r="CE98" s="442"/>
      <c r="CF98" s="442"/>
      <c r="CG98" s="442"/>
      <c r="CH98" s="442"/>
      <c r="CI98" s="442"/>
      <c r="CJ98" s="442"/>
      <c r="CK98" s="442"/>
      <c r="CL98" s="442"/>
      <c r="CM98" s="442"/>
      <c r="CN98" s="442"/>
      <c r="CO98" s="442"/>
      <c r="CP98" s="442"/>
      <c r="CQ98" s="442"/>
      <c r="CR98" s="442"/>
      <c r="CS98" s="442"/>
      <c r="CT98" s="442"/>
      <c r="CU98" s="282"/>
      <c r="CV98" s="440"/>
      <c r="CW98" s="440"/>
      <c r="CX98" s="440"/>
      <c r="CY98" s="440"/>
      <c r="CZ98" s="440"/>
      <c r="DA98" s="440"/>
      <c r="DB98" s="440"/>
      <c r="DC98" s="282"/>
      <c r="DD98" s="442" ph="1"/>
      <c r="DE98" s="442" ph="1"/>
      <c r="DF98" s="442" ph="1"/>
      <c r="DG98" s="442" ph="1"/>
      <c r="DH98" s="442" ph="1"/>
      <c r="DI98" s="442" ph="1"/>
      <c r="DJ98" s="442" ph="1"/>
      <c r="DK98" s="442" ph="1"/>
      <c r="DL98" s="442" ph="1"/>
      <c r="DM98" s="442" ph="1"/>
      <c r="DN98" s="442" ph="1"/>
      <c r="DO98" s="442" ph="1"/>
      <c r="DP98" s="442" ph="1"/>
      <c r="DQ98" s="442" ph="1"/>
      <c r="DR98" s="442" ph="1"/>
      <c r="DS98" s="442" ph="1"/>
      <c r="DT98" s="442" ph="1"/>
      <c r="DU98" s="442" ph="1"/>
      <c r="DV98" s="442" ph="1"/>
      <c r="DW98" s="442" ph="1"/>
      <c r="DX98" s="442" ph="1"/>
      <c r="DY98" s="442" ph="1"/>
      <c r="DZ98" s="442" ph="1"/>
      <c r="EA98" s="442" ph="1"/>
      <c r="EB98" s="442" ph="1"/>
    </row>
    <row r="99" spans="1:132" s="84" customFormat="1" ht="6.2" customHeight="1"/>
    <row r="105" spans="1:132" ht="6.2" customHeight="1">
      <c r="A105" s="92"/>
      <c r="B105" s="276"/>
      <c r="C105" s="276"/>
      <c r="D105" s="276"/>
      <c r="E105" s="276"/>
      <c r="F105" s="276"/>
      <c r="G105" s="276"/>
      <c r="H105" s="276"/>
      <c r="I105" s="276"/>
      <c r="J105" s="276"/>
      <c r="K105" s="276"/>
      <c r="L105" s="276"/>
      <c r="M105" s="276"/>
      <c r="N105" s="276"/>
      <c r="O105" s="276"/>
      <c r="P105" s="276"/>
      <c r="Q105" s="276"/>
      <c r="R105" s="276"/>
      <c r="S105" s="276"/>
      <c r="T105" s="276"/>
      <c r="U105" s="276"/>
      <c r="V105" s="276"/>
      <c r="W105" s="276"/>
      <c r="X105" s="276"/>
      <c r="Y105" s="276"/>
      <c r="Z105" s="276"/>
      <c r="AA105" s="276"/>
      <c r="AB105" s="276"/>
      <c r="AC105" s="276"/>
      <c r="AD105" s="276"/>
      <c r="AE105" s="276"/>
      <c r="AF105" s="276"/>
      <c r="AG105" s="276"/>
      <c r="AH105" s="276"/>
      <c r="AI105" s="276"/>
      <c r="AJ105" s="276"/>
      <c r="AK105" s="276"/>
      <c r="AL105" s="276"/>
      <c r="AM105" s="276"/>
      <c r="AN105" s="276"/>
      <c r="AO105" s="276"/>
      <c r="AP105" s="276"/>
      <c r="AQ105" s="276"/>
      <c r="AR105" s="276"/>
      <c r="AS105" s="273"/>
      <c r="AT105" s="273"/>
      <c r="AU105" s="273"/>
      <c r="AV105" s="276"/>
      <c r="AW105" s="276"/>
      <c r="AX105" s="276"/>
      <c r="AY105" s="276"/>
      <c r="AZ105" s="276"/>
      <c r="BA105" s="276"/>
      <c r="BB105" s="276"/>
      <c r="BC105" s="276"/>
      <c r="BD105" s="276"/>
      <c r="BE105" s="276"/>
      <c r="BF105" s="276"/>
      <c r="BG105" s="276"/>
      <c r="BH105" s="276"/>
      <c r="BI105" s="276"/>
      <c r="BJ105" s="276"/>
      <c r="BK105" s="276"/>
      <c r="BL105" s="276"/>
      <c r="BM105" s="276"/>
      <c r="BN105" s="276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6"/>
      <c r="BY105" s="276"/>
      <c r="BZ105" s="276"/>
      <c r="CA105" s="276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6"/>
      <c r="CW105" s="276"/>
      <c r="CX105" s="276"/>
      <c r="CY105" s="276"/>
      <c r="CZ105" s="276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6"/>
      <c r="DO105" s="276"/>
      <c r="DP105" s="276"/>
      <c r="DQ105" s="276"/>
      <c r="DR105" s="276"/>
      <c r="DS105" s="276"/>
      <c r="DT105" s="276"/>
      <c r="DU105" s="276"/>
      <c r="DV105" s="276"/>
      <c r="DW105" s="276"/>
      <c r="DX105" s="276"/>
      <c r="DY105" s="276"/>
      <c r="DZ105" s="276"/>
      <c r="EA105" s="276"/>
    </row>
    <row r="106" spans="1:132" ht="6.2" customHeight="1">
      <c r="A106" s="92"/>
      <c r="B106" s="276"/>
      <c r="C106" s="276"/>
      <c r="D106" s="276"/>
      <c r="E106" s="276"/>
      <c r="F106" s="276"/>
      <c r="G106" s="276"/>
      <c r="H106" s="276"/>
      <c r="I106" s="276"/>
      <c r="J106" s="276"/>
      <c r="K106" s="276"/>
      <c r="L106" s="276"/>
      <c r="M106" s="276"/>
      <c r="N106" s="276"/>
      <c r="O106" s="276"/>
      <c r="P106" s="276"/>
      <c r="Q106" s="276"/>
      <c r="R106" s="276"/>
      <c r="S106" s="276"/>
      <c r="T106" s="276"/>
      <c r="U106" s="276"/>
      <c r="V106" s="276"/>
      <c r="W106" s="276"/>
      <c r="X106" s="276"/>
      <c r="Y106" s="276"/>
      <c r="Z106" s="276"/>
      <c r="AA106" s="276"/>
      <c r="AB106" s="276"/>
      <c r="AC106" s="276"/>
      <c r="AD106" s="276"/>
      <c r="AE106" s="276"/>
      <c r="AF106" s="276"/>
      <c r="AG106" s="276"/>
      <c r="AH106" s="276"/>
      <c r="AI106" s="276"/>
      <c r="AJ106" s="276"/>
      <c r="AK106" s="276"/>
      <c r="AL106" s="276"/>
      <c r="AM106" s="276"/>
      <c r="AN106" s="276"/>
      <c r="AO106" s="276"/>
      <c r="AP106" s="276"/>
      <c r="AQ106" s="276"/>
      <c r="AR106" s="276"/>
      <c r="AS106" s="273"/>
      <c r="AT106" s="273"/>
      <c r="AU106" s="273"/>
      <c r="AV106" s="276"/>
      <c r="AW106" s="276"/>
      <c r="AX106" s="276"/>
      <c r="AY106" s="276"/>
      <c r="AZ106" s="276"/>
      <c r="BA106" s="276"/>
      <c r="BB106" s="276"/>
      <c r="BC106" s="276"/>
      <c r="BD106" s="276"/>
      <c r="BE106" s="276"/>
      <c r="BF106" s="276"/>
      <c r="BG106" s="276"/>
      <c r="BH106" s="276"/>
      <c r="BI106" s="276"/>
      <c r="BJ106" s="276"/>
      <c r="BK106" s="276"/>
      <c r="BL106" s="276"/>
      <c r="BM106" s="276"/>
      <c r="BN106" s="276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6"/>
      <c r="BY106" s="276"/>
      <c r="BZ106" s="276"/>
      <c r="CA106" s="276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6"/>
      <c r="CW106" s="276"/>
      <c r="CX106" s="276"/>
      <c r="CY106" s="276"/>
      <c r="CZ106" s="276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6"/>
      <c r="DO106" s="276"/>
      <c r="DP106" s="276"/>
      <c r="DQ106" s="276"/>
      <c r="DR106" s="276"/>
      <c r="DS106" s="276"/>
      <c r="DT106" s="276"/>
      <c r="DU106" s="276"/>
      <c r="DV106" s="276"/>
      <c r="DW106" s="276"/>
      <c r="DX106" s="276"/>
      <c r="DY106" s="276"/>
      <c r="DZ106" s="276"/>
      <c r="EA106" s="276"/>
    </row>
    <row r="107" spans="1:132" ht="6.2" customHeight="1">
      <c r="A107" s="92"/>
      <c r="B107" s="276"/>
      <c r="C107" s="276"/>
      <c r="D107" s="276"/>
      <c r="E107" s="276"/>
      <c r="F107" s="276"/>
      <c r="G107" s="276"/>
      <c r="H107" s="276"/>
      <c r="I107" s="276"/>
      <c r="J107" s="276"/>
      <c r="K107" s="276"/>
      <c r="L107" s="276"/>
      <c r="M107" s="276"/>
      <c r="N107" s="276"/>
      <c r="O107" s="276"/>
      <c r="P107" s="276"/>
      <c r="Q107" s="276"/>
      <c r="R107" s="276"/>
      <c r="S107" s="276"/>
      <c r="T107" s="276"/>
      <c r="U107" s="276"/>
      <c r="V107" s="276"/>
      <c r="W107" s="276"/>
      <c r="X107" s="276"/>
      <c r="Y107" s="276"/>
      <c r="Z107" s="276"/>
      <c r="AA107" s="276"/>
      <c r="AB107" s="276"/>
      <c r="AC107" s="276"/>
      <c r="AD107" s="276"/>
      <c r="AE107" s="276"/>
      <c r="AF107" s="276"/>
      <c r="AG107" s="276"/>
      <c r="AH107" s="276"/>
      <c r="AI107" s="276"/>
      <c r="AJ107" s="276"/>
      <c r="AK107" s="276"/>
      <c r="AL107" s="276"/>
      <c r="AM107" s="276"/>
      <c r="AN107" s="276"/>
      <c r="AO107" s="276"/>
      <c r="AP107" s="276"/>
      <c r="AQ107" s="276"/>
      <c r="AR107" s="276"/>
      <c r="AS107" s="273"/>
      <c r="AT107" s="273"/>
      <c r="AU107" s="273"/>
      <c r="AV107" s="276"/>
      <c r="AW107" s="276"/>
      <c r="AX107" s="276"/>
      <c r="AY107" s="276"/>
      <c r="AZ107" s="276"/>
      <c r="BA107" s="276"/>
      <c r="BB107" s="276"/>
      <c r="BC107" s="276"/>
      <c r="BD107" s="276"/>
      <c r="BE107" s="276"/>
      <c r="BF107" s="276"/>
      <c r="BG107" s="276"/>
      <c r="BH107" s="276"/>
      <c r="BI107" s="276"/>
      <c r="BJ107" s="276"/>
      <c r="BK107" s="276"/>
      <c r="BL107" s="276"/>
      <c r="BM107" s="276"/>
      <c r="BN107" s="276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6"/>
      <c r="BY107" s="276"/>
      <c r="BZ107" s="276"/>
      <c r="CA107" s="276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6"/>
      <c r="CW107" s="276"/>
      <c r="CX107" s="276"/>
      <c r="CY107" s="276"/>
      <c r="CZ107" s="276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6"/>
      <c r="DO107" s="276"/>
      <c r="DP107" s="276"/>
      <c r="DQ107" s="276"/>
      <c r="DR107" s="276"/>
      <c r="DS107" s="276"/>
      <c r="DT107" s="276"/>
      <c r="DU107" s="276"/>
      <c r="DV107" s="276"/>
      <c r="DW107" s="276"/>
      <c r="DX107" s="276"/>
      <c r="DY107" s="276"/>
      <c r="DZ107" s="276"/>
      <c r="EA107" s="276"/>
    </row>
    <row r="108" spans="1:132" ht="6.2" customHeight="1">
      <c r="A108" s="92"/>
      <c r="B108" s="276"/>
      <c r="C108" s="276"/>
      <c r="D108" s="276"/>
      <c r="E108" s="276"/>
      <c r="F108" s="276"/>
      <c r="G108" s="276"/>
      <c r="H108" s="276"/>
      <c r="I108" s="276"/>
      <c r="J108" s="276"/>
      <c r="K108" s="276"/>
      <c r="L108" s="276"/>
      <c r="M108" s="276"/>
      <c r="N108" s="276"/>
      <c r="O108" s="276"/>
      <c r="P108" s="276"/>
      <c r="Q108" s="276"/>
      <c r="R108" s="276"/>
      <c r="S108" s="276"/>
      <c r="T108" s="276"/>
      <c r="U108" s="276"/>
      <c r="V108" s="276"/>
      <c r="W108" s="276"/>
      <c r="X108" s="276"/>
      <c r="Y108" s="276"/>
      <c r="Z108" s="276"/>
      <c r="AA108" s="276"/>
      <c r="AB108" s="276"/>
      <c r="AC108" s="276"/>
      <c r="AD108" s="276"/>
      <c r="AE108" s="276"/>
      <c r="AF108" s="276"/>
      <c r="AG108" s="276"/>
      <c r="AH108" s="276"/>
      <c r="AI108" s="276"/>
      <c r="AJ108" s="276"/>
      <c r="AK108" s="276"/>
      <c r="AL108" s="276"/>
      <c r="AM108" s="276"/>
      <c r="AN108" s="276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6"/>
      <c r="AY108" s="276"/>
      <c r="AZ108" s="276"/>
      <c r="BA108" s="276"/>
      <c r="BB108" s="276"/>
      <c r="BC108" s="276"/>
      <c r="BD108" s="276"/>
      <c r="BE108" s="276"/>
      <c r="BF108" s="276"/>
      <c r="BG108" s="276"/>
      <c r="BH108" s="276"/>
      <c r="BI108" s="276"/>
      <c r="BJ108" s="276"/>
      <c r="BK108" s="276"/>
      <c r="BL108" s="276"/>
      <c r="BM108" s="276"/>
      <c r="BN108" s="276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6"/>
      <c r="BY108" s="276"/>
      <c r="BZ108" s="276"/>
      <c r="CA108" s="276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6"/>
      <c r="CO108" s="276"/>
      <c r="CP108" s="276"/>
      <c r="CQ108" s="276"/>
      <c r="CR108" s="276"/>
      <c r="CS108" s="276"/>
      <c r="CT108" s="276"/>
      <c r="CU108" s="276"/>
      <c r="CV108" s="276"/>
      <c r="CW108" s="276"/>
      <c r="CX108" s="276"/>
      <c r="CY108" s="276"/>
      <c r="CZ108" s="276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6"/>
      <c r="DO108" s="276"/>
      <c r="DP108" s="276"/>
      <c r="DQ108" s="276"/>
      <c r="DR108" s="276"/>
      <c r="DS108" s="276"/>
      <c r="DT108" s="276"/>
      <c r="DU108" s="276"/>
      <c r="DV108" s="276"/>
      <c r="DW108" s="276"/>
      <c r="DX108" s="276"/>
      <c r="DY108" s="276"/>
      <c r="DZ108" s="276"/>
      <c r="EA108" s="276"/>
    </row>
    <row r="109" spans="1:132" ht="6.2" customHeight="1">
      <c r="A109" s="92"/>
      <c r="B109" s="276"/>
      <c r="C109" s="276"/>
      <c r="D109" s="276"/>
      <c r="E109" s="276"/>
      <c r="F109" s="276"/>
      <c r="G109" s="276"/>
      <c r="H109" s="276"/>
      <c r="I109" s="276"/>
      <c r="J109" s="276"/>
      <c r="K109" s="276"/>
      <c r="L109" s="276"/>
      <c r="M109" s="276"/>
      <c r="N109" s="276"/>
      <c r="O109" s="276"/>
      <c r="P109" s="276"/>
      <c r="Q109" s="276"/>
      <c r="R109" s="276"/>
      <c r="S109" s="276"/>
      <c r="T109" s="276"/>
      <c r="U109" s="276"/>
      <c r="V109" s="276"/>
      <c r="W109" s="276"/>
      <c r="X109" s="276"/>
      <c r="Y109" s="276"/>
      <c r="Z109" s="276"/>
      <c r="AA109" s="276"/>
      <c r="AB109" s="276"/>
      <c r="AC109" s="276"/>
      <c r="AD109" s="276"/>
      <c r="AE109" s="276"/>
      <c r="AF109" s="276"/>
      <c r="AG109" s="276"/>
      <c r="AH109" s="276"/>
      <c r="AI109" s="276"/>
      <c r="AJ109" s="276"/>
      <c r="AK109" s="276"/>
      <c r="AL109" s="276"/>
      <c r="AM109" s="276"/>
      <c r="AN109" s="276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6"/>
      <c r="AY109" s="276"/>
      <c r="AZ109" s="276"/>
      <c r="BA109" s="276"/>
      <c r="BB109" s="276"/>
      <c r="BC109" s="276"/>
      <c r="BD109" s="276"/>
      <c r="BE109" s="276"/>
      <c r="BF109" s="276"/>
      <c r="BG109" s="276"/>
      <c r="BH109" s="276"/>
      <c r="BI109" s="276"/>
      <c r="BJ109" s="276"/>
      <c r="BK109" s="276"/>
      <c r="BL109" s="276"/>
      <c r="BM109" s="276"/>
      <c r="BN109" s="276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6"/>
      <c r="BY109" s="276"/>
      <c r="BZ109" s="276"/>
      <c r="CA109" s="276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6"/>
      <c r="CO109" s="276"/>
      <c r="CP109" s="276"/>
      <c r="CQ109" s="276"/>
      <c r="CR109" s="276"/>
      <c r="CS109" s="276"/>
      <c r="CT109" s="276"/>
      <c r="CU109" s="276"/>
      <c r="CV109" s="276"/>
      <c r="CW109" s="276"/>
      <c r="CX109" s="276"/>
      <c r="CY109" s="276"/>
      <c r="CZ109" s="276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6"/>
      <c r="DO109" s="276"/>
      <c r="DP109" s="276"/>
      <c r="DQ109" s="276"/>
      <c r="DR109" s="276"/>
      <c r="DS109" s="276"/>
      <c r="DT109" s="276"/>
      <c r="DU109" s="276"/>
      <c r="DV109" s="276"/>
      <c r="DW109" s="276"/>
      <c r="DX109" s="276"/>
      <c r="DY109" s="276"/>
      <c r="DZ109" s="276"/>
      <c r="EA109" s="276"/>
    </row>
    <row r="110" spans="1:132" ht="6.2" customHeight="1">
      <c r="A110" s="92"/>
      <c r="B110" s="276"/>
      <c r="C110" s="276"/>
      <c r="D110" s="276"/>
      <c r="E110" s="276"/>
      <c r="F110" s="276"/>
      <c r="G110" s="276"/>
      <c r="H110" s="276"/>
      <c r="I110" s="276"/>
      <c r="J110" s="276"/>
      <c r="K110" s="276"/>
      <c r="L110" s="276"/>
      <c r="M110" s="276"/>
      <c r="N110" s="276"/>
      <c r="O110" s="276"/>
      <c r="P110" s="276"/>
      <c r="Q110" s="276"/>
      <c r="R110" s="276"/>
      <c r="S110" s="276"/>
      <c r="T110" s="276"/>
      <c r="U110" s="276"/>
      <c r="V110" s="276"/>
      <c r="W110" s="276"/>
      <c r="X110" s="276"/>
      <c r="Y110" s="276"/>
      <c r="Z110" s="276"/>
      <c r="AA110" s="276"/>
      <c r="AB110" s="276"/>
      <c r="AC110" s="276"/>
      <c r="AD110" s="276"/>
      <c r="AE110" s="276"/>
      <c r="AF110" s="276"/>
      <c r="AG110" s="276"/>
      <c r="AH110" s="276"/>
      <c r="AI110" s="276"/>
      <c r="AJ110" s="276"/>
      <c r="AK110" s="276"/>
      <c r="AL110" s="276"/>
      <c r="AM110" s="276"/>
      <c r="AN110" s="276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6"/>
      <c r="AY110" s="276"/>
      <c r="AZ110" s="276"/>
      <c r="BA110" s="276"/>
      <c r="BB110" s="276"/>
      <c r="BC110" s="276"/>
      <c r="BD110" s="276"/>
      <c r="BE110" s="276"/>
      <c r="BF110" s="276"/>
      <c r="BG110" s="276"/>
      <c r="BH110" s="276"/>
      <c r="BI110" s="276"/>
      <c r="BJ110" s="276"/>
      <c r="BK110" s="276"/>
      <c r="BL110" s="276"/>
      <c r="BM110" s="276"/>
      <c r="BN110" s="276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6"/>
      <c r="BY110" s="276"/>
      <c r="BZ110" s="276"/>
      <c r="CA110" s="276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6"/>
      <c r="CO110" s="276"/>
      <c r="CP110" s="276"/>
      <c r="CQ110" s="276"/>
      <c r="CR110" s="276"/>
      <c r="CS110" s="276"/>
      <c r="CT110" s="276"/>
      <c r="CU110" s="276"/>
      <c r="CV110" s="276"/>
      <c r="CW110" s="276"/>
      <c r="CX110" s="276"/>
      <c r="CY110" s="276"/>
      <c r="CZ110" s="276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6"/>
      <c r="DO110" s="276"/>
      <c r="DP110" s="276"/>
      <c r="DQ110" s="276"/>
      <c r="DR110" s="276"/>
      <c r="DS110" s="276"/>
      <c r="DT110" s="276"/>
      <c r="DU110" s="276"/>
      <c r="DV110" s="276"/>
      <c r="DW110" s="276"/>
      <c r="DX110" s="276"/>
      <c r="DY110" s="276"/>
      <c r="DZ110" s="276"/>
      <c r="EA110" s="276"/>
    </row>
    <row r="111" spans="1:132" ht="6.2" customHeight="1">
      <c r="A111" s="92"/>
      <c r="B111" s="276"/>
      <c r="C111" s="276"/>
      <c r="D111" s="276"/>
      <c r="E111" s="276"/>
      <c r="F111" s="276"/>
      <c r="G111" s="274"/>
      <c r="H111" s="274"/>
      <c r="I111" s="274"/>
      <c r="J111" s="274"/>
      <c r="K111" s="274"/>
      <c r="L111" s="274"/>
      <c r="M111" s="274"/>
      <c r="N111" s="274"/>
      <c r="O111" s="274"/>
      <c r="P111" s="276"/>
      <c r="Q111" s="276"/>
      <c r="R111" s="276"/>
      <c r="S111" s="276"/>
      <c r="T111" s="276"/>
      <c r="U111" s="276"/>
      <c r="V111" s="276"/>
      <c r="W111" s="276"/>
      <c r="X111" s="276"/>
      <c r="Y111" s="276"/>
      <c r="Z111" s="276"/>
      <c r="AA111" s="276"/>
      <c r="AB111" s="276"/>
      <c r="AC111" s="276"/>
      <c r="AD111" s="276"/>
      <c r="AE111" s="276"/>
      <c r="AF111" s="276"/>
      <c r="AG111" s="276"/>
      <c r="AH111" s="276"/>
      <c r="AI111" s="276"/>
      <c r="AJ111" s="276"/>
      <c r="AK111" s="276"/>
      <c r="AL111" s="276"/>
      <c r="AM111" s="276"/>
      <c r="AN111" s="276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6"/>
      <c r="AY111" s="276"/>
      <c r="AZ111" s="276"/>
      <c r="BA111" s="276"/>
      <c r="BB111" s="276"/>
      <c r="BC111" s="276"/>
      <c r="BD111" s="276"/>
      <c r="BE111" s="276"/>
      <c r="BF111" s="276"/>
      <c r="BG111" s="276"/>
      <c r="BH111" s="276"/>
      <c r="BI111" s="276"/>
      <c r="BJ111" s="276"/>
      <c r="BK111" s="276"/>
      <c r="BL111" s="276"/>
      <c r="BM111" s="276"/>
      <c r="BN111" s="276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6"/>
      <c r="BY111" s="276"/>
      <c r="BZ111" s="276"/>
      <c r="CA111" s="276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6"/>
      <c r="CO111" s="276"/>
      <c r="CP111" s="276"/>
      <c r="CQ111" s="276"/>
      <c r="CR111" s="276"/>
      <c r="CS111" s="276"/>
      <c r="CT111" s="276"/>
      <c r="CU111" s="276"/>
      <c r="CV111" s="276"/>
      <c r="CW111" s="276"/>
      <c r="CX111" s="276"/>
      <c r="CY111" s="276"/>
      <c r="CZ111" s="276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6"/>
      <c r="DO111" s="276"/>
      <c r="DP111" s="276"/>
      <c r="DQ111" s="276"/>
      <c r="DR111" s="276"/>
      <c r="DS111" s="276"/>
      <c r="DT111" s="276"/>
      <c r="DU111" s="276"/>
      <c r="DV111" s="276"/>
      <c r="DW111" s="276"/>
      <c r="DX111" s="276"/>
      <c r="DY111" s="276"/>
      <c r="DZ111" s="276"/>
      <c r="EA111" s="276"/>
    </row>
    <row r="112" spans="1:132" ht="6.2" customHeight="1">
      <c r="A112" s="92"/>
      <c r="B112" s="276"/>
      <c r="C112" s="276"/>
      <c r="D112" s="276"/>
      <c r="E112" s="276"/>
      <c r="F112" s="276"/>
      <c r="G112" s="274"/>
      <c r="H112" s="274"/>
      <c r="I112" s="274"/>
      <c r="J112" s="274"/>
      <c r="K112" s="274"/>
      <c r="L112" s="274"/>
      <c r="M112" s="274"/>
      <c r="N112" s="274"/>
      <c r="O112" s="274"/>
      <c r="P112" s="274"/>
      <c r="Q112" s="280"/>
      <c r="R112" s="276"/>
      <c r="S112" s="276"/>
      <c r="T112" s="276"/>
      <c r="U112" s="276"/>
      <c r="V112" s="276"/>
      <c r="W112" s="276"/>
      <c r="X112" s="276"/>
      <c r="Y112" s="276"/>
      <c r="Z112" s="276"/>
      <c r="AA112" s="276"/>
      <c r="AB112" s="276"/>
      <c r="AC112" s="276"/>
      <c r="AD112" s="273"/>
      <c r="AE112" s="273"/>
      <c r="AF112" s="273"/>
      <c r="AG112" s="273"/>
      <c r="AH112" s="276"/>
      <c r="AI112" s="276"/>
      <c r="AJ112" s="276"/>
      <c r="AK112" s="276"/>
      <c r="AL112" s="276"/>
      <c r="AM112" s="276"/>
      <c r="AN112" s="276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6"/>
      <c r="AY112" s="276"/>
      <c r="AZ112" s="276"/>
      <c r="BA112" s="276"/>
      <c r="BB112" s="276"/>
      <c r="BC112" s="276"/>
      <c r="BD112" s="276"/>
      <c r="BE112" s="276"/>
      <c r="BF112" s="276"/>
      <c r="BG112" s="276"/>
      <c r="BH112" s="276"/>
      <c r="BI112" s="276"/>
      <c r="BJ112" s="276"/>
      <c r="BK112" s="276"/>
      <c r="BL112" s="276"/>
      <c r="BM112" s="276"/>
      <c r="BN112" s="276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6"/>
      <c r="BY112" s="276"/>
      <c r="BZ112" s="276"/>
      <c r="CA112" s="276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6"/>
      <c r="CO112" s="276"/>
      <c r="CP112" s="276"/>
      <c r="CQ112" s="276"/>
      <c r="CR112" s="276"/>
      <c r="CS112" s="276"/>
      <c r="CT112" s="276"/>
      <c r="CU112" s="276"/>
      <c r="CV112" s="276"/>
      <c r="CW112" s="276"/>
      <c r="CX112" s="276"/>
      <c r="CY112" s="276"/>
      <c r="CZ112" s="276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6"/>
      <c r="DO112" s="276"/>
      <c r="DP112" s="276"/>
      <c r="DQ112" s="276"/>
      <c r="DR112" s="276"/>
      <c r="DS112" s="276"/>
      <c r="DT112" s="276"/>
      <c r="DU112" s="276"/>
      <c r="DV112" s="276"/>
      <c r="DW112" s="276"/>
      <c r="DX112" s="276"/>
      <c r="DY112" s="276"/>
      <c r="DZ112" s="276"/>
      <c r="EA112" s="276"/>
    </row>
    <row r="113" spans="1:131" ht="6.2" customHeight="1" thickBot="1">
      <c r="A113" s="92"/>
      <c r="B113" s="276"/>
      <c r="C113" s="276"/>
      <c r="D113" s="276"/>
      <c r="E113" s="276"/>
      <c r="F113" s="276"/>
      <c r="G113" s="274"/>
      <c r="H113" s="274"/>
      <c r="I113" s="274"/>
      <c r="J113" s="274"/>
      <c r="K113" s="274"/>
      <c r="L113" s="274"/>
      <c r="M113" s="274"/>
      <c r="N113" s="274"/>
      <c r="O113" s="274"/>
      <c r="P113" s="274"/>
      <c r="Q113" s="280"/>
      <c r="R113" s="276"/>
      <c r="S113" s="276"/>
      <c r="T113" s="276"/>
      <c r="U113" s="276"/>
      <c r="V113" s="276"/>
      <c r="W113" s="276"/>
      <c r="X113" s="276"/>
      <c r="Y113" s="276"/>
      <c r="Z113" s="276"/>
      <c r="AA113" s="276"/>
      <c r="AB113" s="276"/>
      <c r="AC113" s="276"/>
      <c r="AD113" s="273"/>
      <c r="AE113" s="273"/>
      <c r="AF113" s="273"/>
      <c r="AG113" s="273"/>
      <c r="AH113" s="276"/>
      <c r="AI113" s="276"/>
      <c r="AJ113" s="276"/>
      <c r="AK113" s="276"/>
      <c r="AL113" s="276"/>
      <c r="AM113" s="276"/>
      <c r="AN113" s="276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6"/>
      <c r="AY113" s="276"/>
      <c r="AZ113" s="276"/>
      <c r="BA113" s="276"/>
      <c r="BB113" s="276"/>
      <c r="BC113" s="276"/>
      <c r="BD113" s="276"/>
      <c r="BE113" s="276"/>
      <c r="BF113" s="276"/>
      <c r="BG113" s="276"/>
      <c r="BH113" s="276"/>
      <c r="BI113" s="276"/>
      <c r="BJ113" s="276"/>
      <c r="BK113" s="276"/>
      <c r="BL113" s="276"/>
      <c r="BM113" s="276"/>
      <c r="BN113" s="276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6"/>
      <c r="BY113" s="276"/>
      <c r="BZ113" s="276"/>
      <c r="CA113" s="276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6"/>
      <c r="CO113" s="276"/>
      <c r="CP113" s="276"/>
      <c r="CQ113" s="276"/>
      <c r="CR113" s="276"/>
      <c r="CS113" s="276"/>
      <c r="CT113" s="276"/>
      <c r="CU113" s="276"/>
      <c r="CV113" s="276"/>
      <c r="CW113" s="276"/>
      <c r="CX113" s="276"/>
      <c r="CY113" s="276"/>
      <c r="CZ113" s="276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6"/>
      <c r="DO113" s="276"/>
      <c r="DP113" s="276"/>
      <c r="DQ113" s="276"/>
      <c r="DR113" s="276"/>
      <c r="DS113" s="276"/>
      <c r="DT113" s="276"/>
      <c r="DU113" s="276"/>
      <c r="DV113" s="276"/>
      <c r="DW113" s="276"/>
      <c r="DX113" s="276"/>
      <c r="DY113" s="276"/>
      <c r="DZ113" s="276"/>
      <c r="EA113" s="276"/>
    </row>
    <row r="114" spans="1:131" ht="6.2" customHeight="1">
      <c r="A114" s="55"/>
      <c r="B114" s="56"/>
      <c r="C114" s="56"/>
      <c r="D114" s="56"/>
      <c r="E114" s="56"/>
      <c r="F114" s="56"/>
      <c r="G114" s="290"/>
      <c r="H114" s="290"/>
      <c r="I114" s="290"/>
      <c r="J114" s="290"/>
      <c r="K114" s="290"/>
      <c r="L114" s="290"/>
      <c r="M114" s="290"/>
      <c r="N114" s="290"/>
      <c r="O114" s="290"/>
      <c r="P114" s="290"/>
      <c r="Q114" s="290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291"/>
      <c r="AE114" s="291"/>
      <c r="AF114" s="291"/>
      <c r="AG114" s="291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290"/>
      <c r="AW114" s="290"/>
      <c r="AX114" s="290"/>
      <c r="AY114" s="290"/>
      <c r="AZ114" s="290"/>
      <c r="BA114" s="290"/>
      <c r="BB114" s="290"/>
      <c r="BC114" s="290"/>
      <c r="BD114" s="290"/>
      <c r="BE114" s="290"/>
      <c r="BF114" s="290"/>
      <c r="BG114" s="290"/>
      <c r="BH114" s="290"/>
      <c r="BI114" s="290"/>
      <c r="BJ114" s="290"/>
      <c r="BK114" s="290"/>
      <c r="BL114" s="290"/>
      <c r="BM114" s="290"/>
      <c r="BN114" s="290"/>
      <c r="BO114" s="290"/>
      <c r="BP114" s="290"/>
      <c r="BQ114" s="290"/>
      <c r="BR114" s="290"/>
      <c r="BS114" s="290"/>
      <c r="BT114" s="290"/>
      <c r="BU114" s="290"/>
      <c r="BV114" s="290"/>
      <c r="BW114" s="290"/>
      <c r="BX114" s="290"/>
      <c r="BY114" s="290"/>
      <c r="BZ114" s="290"/>
      <c r="CA114" s="290"/>
      <c r="CB114" s="290"/>
      <c r="CC114" s="290"/>
      <c r="CD114" s="290"/>
      <c r="CE114" s="290"/>
      <c r="CF114" s="290"/>
      <c r="CG114" s="290"/>
      <c r="CH114" s="290"/>
      <c r="CI114" s="290"/>
      <c r="CJ114" s="56"/>
      <c r="CK114" s="56"/>
      <c r="CL114" s="56"/>
      <c r="CM114" s="56"/>
      <c r="CN114" s="56"/>
      <c r="CO114" s="56"/>
      <c r="CP114" s="298"/>
      <c r="CQ114" s="298"/>
      <c r="CR114" s="298"/>
      <c r="CS114" s="298"/>
      <c r="CT114" s="56"/>
      <c r="CU114" s="56"/>
      <c r="CV114" s="56"/>
      <c r="CW114" s="57"/>
      <c r="CX114" s="58"/>
      <c r="CY114" s="58"/>
      <c r="CZ114" s="58"/>
      <c r="DA114" s="58"/>
      <c r="DB114" s="58"/>
      <c r="DC114" s="58"/>
      <c r="DD114" s="58"/>
      <c r="DE114" s="58"/>
      <c r="DF114" s="58"/>
      <c r="DG114" s="58"/>
      <c r="DH114" s="58"/>
      <c r="DI114" s="58"/>
      <c r="DJ114" s="58"/>
      <c r="DK114" s="58"/>
      <c r="DL114" s="58"/>
      <c r="DM114" s="58"/>
      <c r="DN114" s="58"/>
      <c r="DO114" s="58"/>
      <c r="DP114" s="58"/>
      <c r="DQ114" s="58"/>
      <c r="DR114" s="58"/>
      <c r="DS114" s="291"/>
      <c r="DT114" s="291"/>
      <c r="DU114" s="291"/>
      <c r="DV114" s="291"/>
      <c r="DW114" s="291"/>
      <c r="DX114" s="291"/>
      <c r="DY114" s="297"/>
      <c r="DZ114" s="273"/>
      <c r="EA114" s="273"/>
    </row>
    <row r="115" spans="1:131" ht="6.2" customHeight="1">
      <c r="A115" s="94"/>
      <c r="B115" s="276"/>
      <c r="C115" s="276"/>
      <c r="D115" s="276"/>
      <c r="E115" s="276"/>
      <c r="F115" s="276"/>
      <c r="G115" s="274"/>
      <c r="H115" s="274"/>
      <c r="I115" s="274"/>
      <c r="J115" s="274"/>
      <c r="K115" s="274"/>
      <c r="L115" s="274"/>
      <c r="M115" s="274"/>
      <c r="N115" s="274"/>
      <c r="O115" s="274"/>
      <c r="P115" s="274"/>
      <c r="Q115" s="274"/>
      <c r="R115" s="276"/>
      <c r="S115" s="276"/>
      <c r="T115" s="276"/>
      <c r="U115" s="276"/>
      <c r="V115" s="276"/>
      <c r="W115" s="276"/>
      <c r="X115" s="276"/>
      <c r="Y115" s="276"/>
      <c r="Z115" s="276"/>
      <c r="AA115" s="276"/>
      <c r="AB115" s="276"/>
      <c r="AC115" s="276"/>
      <c r="AD115" s="273"/>
      <c r="AE115" s="273"/>
      <c r="AF115" s="273"/>
      <c r="AG115" s="273"/>
      <c r="AH115" s="276"/>
      <c r="AI115" s="276"/>
      <c r="AJ115" s="276"/>
      <c r="AK115" s="276"/>
      <c r="AL115" s="276"/>
      <c r="AM115" s="276"/>
      <c r="AN115" s="276"/>
      <c r="AO115" s="276"/>
      <c r="AP115" s="276"/>
      <c r="AQ115" s="276"/>
      <c r="AR115" s="276"/>
      <c r="AS115" s="276"/>
      <c r="AT115" s="276"/>
      <c r="AU115" s="276"/>
      <c r="AV115" s="274"/>
      <c r="AW115" s="274"/>
      <c r="AX115" s="274"/>
      <c r="AY115" s="274"/>
      <c r="AZ115" s="274"/>
      <c r="BA115" s="274"/>
      <c r="BB115" s="274"/>
      <c r="BC115" s="274"/>
      <c r="BD115" s="274"/>
      <c r="BE115" s="274"/>
      <c r="BF115" s="274"/>
      <c r="BG115" s="274"/>
      <c r="BH115" s="274"/>
      <c r="BI115" s="274"/>
      <c r="BJ115" s="274"/>
      <c r="BK115" s="274"/>
      <c r="BL115" s="274"/>
      <c r="BM115" s="274"/>
      <c r="BN115" s="274"/>
      <c r="BO115" s="274"/>
      <c r="BP115" s="274"/>
      <c r="BQ115" s="274"/>
      <c r="BR115" s="274"/>
      <c r="BS115" s="274"/>
      <c r="BT115" s="274"/>
      <c r="BU115" s="274"/>
      <c r="BV115" s="274"/>
      <c r="BW115" s="274"/>
      <c r="BX115" s="274"/>
      <c r="BY115" s="274"/>
      <c r="BZ115" s="274"/>
      <c r="CA115" s="274"/>
      <c r="CB115" s="274"/>
      <c r="CC115" s="274"/>
      <c r="CD115" s="274"/>
      <c r="CE115" s="274"/>
      <c r="CF115" s="274"/>
      <c r="CG115" s="274"/>
      <c r="CH115" s="274"/>
      <c r="CI115" s="274"/>
      <c r="CJ115" s="276"/>
      <c r="CK115" s="276"/>
      <c r="CL115" s="276"/>
      <c r="CM115" s="276"/>
      <c r="CN115" s="276"/>
      <c r="CO115" s="276"/>
      <c r="CP115" s="299"/>
      <c r="CQ115" s="299"/>
      <c r="CR115" s="299"/>
      <c r="CS115" s="299"/>
      <c r="CT115" s="276"/>
      <c r="CU115" s="276"/>
      <c r="CV115" s="276"/>
      <c r="CW115" s="59"/>
      <c r="CX115" s="281"/>
      <c r="CY115" s="281"/>
      <c r="CZ115" s="281"/>
      <c r="DA115" s="281"/>
      <c r="DB115" s="281"/>
      <c r="DC115" s="281"/>
      <c r="DD115" s="281"/>
      <c r="DE115" s="281"/>
      <c r="DF115" s="281"/>
      <c r="DG115" s="281"/>
      <c r="DH115" s="281"/>
      <c r="DI115" s="281"/>
      <c r="DJ115" s="281"/>
      <c r="DK115" s="281"/>
      <c r="DL115" s="281"/>
      <c r="DM115" s="281"/>
      <c r="DN115" s="281"/>
      <c r="DO115" s="281"/>
      <c r="DP115" s="281"/>
      <c r="DQ115" s="281"/>
      <c r="DR115" s="281"/>
      <c r="DS115" s="273"/>
      <c r="DT115" s="273"/>
      <c r="DU115" s="273"/>
      <c r="DV115" s="273"/>
      <c r="DW115" s="273"/>
      <c r="DX115" s="273"/>
      <c r="DY115" s="285"/>
      <c r="DZ115" s="273"/>
      <c r="EA115" s="273"/>
    </row>
    <row r="116" spans="1:131" ht="6.2" customHeight="1">
      <c r="A116" s="94"/>
      <c r="B116" s="276"/>
      <c r="C116" s="276"/>
      <c r="D116" s="276"/>
      <c r="E116" s="422" t="str">
        <f>IF(入力表!D8="","",TEXT(入力表!D8,"ggg"))</f>
        <v/>
      </c>
      <c r="F116" s="422"/>
      <c r="G116" s="422"/>
      <c r="H116" s="422"/>
      <c r="I116" s="422"/>
      <c r="J116" s="422"/>
      <c r="K116" s="356" t="str">
        <f>IF(入力表!D8="","",TEXT(入力表!D8,"e"))</f>
        <v/>
      </c>
      <c r="L116" s="356"/>
      <c r="M116" s="356"/>
      <c r="N116" s="356"/>
      <c r="O116" s="356"/>
      <c r="P116" s="356"/>
      <c r="Q116" s="356"/>
      <c r="R116" s="356" t="s">
        <v>52</v>
      </c>
      <c r="S116" s="356"/>
      <c r="T116" s="356"/>
      <c r="U116" s="356" t="str">
        <f>IF(入力表!D8="","",MONTH(入力表!D8))</f>
        <v/>
      </c>
      <c r="V116" s="356"/>
      <c r="W116" s="356"/>
      <c r="X116" s="356"/>
      <c r="Y116" s="356"/>
      <c r="Z116" s="356"/>
      <c r="AA116" s="356"/>
      <c r="AB116" s="356" t="s">
        <v>53</v>
      </c>
      <c r="AC116" s="356"/>
      <c r="AD116" s="356"/>
      <c r="AE116" s="356">
        <v>1</v>
      </c>
      <c r="AF116" s="356"/>
      <c r="AG116" s="356"/>
      <c r="AH116" s="356"/>
      <c r="AI116" s="356"/>
      <c r="AJ116" s="356"/>
      <c r="AK116" s="356"/>
      <c r="AL116" s="446" t="s">
        <v>84</v>
      </c>
      <c r="AM116" s="446"/>
      <c r="AN116" s="446"/>
      <c r="AO116" s="446"/>
      <c r="AP116" s="446"/>
      <c r="AQ116" s="446"/>
      <c r="AR116" s="446"/>
      <c r="AS116" s="422" t="str">
        <f>IF(入力表!F8="","",TEXT(入力表!F8,"ggg"))</f>
        <v/>
      </c>
      <c r="AT116" s="422"/>
      <c r="AU116" s="422"/>
      <c r="AV116" s="422"/>
      <c r="AW116" s="422"/>
      <c r="AX116" s="356" t="str">
        <f>IF(入力表!F8="","",TEXT(入力表!F8,"e"))</f>
        <v/>
      </c>
      <c r="AY116" s="356"/>
      <c r="AZ116" s="356"/>
      <c r="BA116" s="356"/>
      <c r="BB116" s="356"/>
      <c r="BC116" s="356"/>
      <c r="BD116" s="356"/>
      <c r="BE116" s="356"/>
      <c r="BF116" s="356" t="s">
        <v>52</v>
      </c>
      <c r="BG116" s="356"/>
      <c r="BH116" s="356"/>
      <c r="BI116" s="356" t="str">
        <f>IF(入力表!F8="","",MONTH(入力表!F8))</f>
        <v/>
      </c>
      <c r="BJ116" s="356"/>
      <c r="BK116" s="356"/>
      <c r="BL116" s="356"/>
      <c r="BM116" s="356"/>
      <c r="BN116" s="356"/>
      <c r="BO116" s="356"/>
      <c r="BP116" s="356" t="s">
        <v>53</v>
      </c>
      <c r="BQ116" s="356"/>
      <c r="BR116" s="356"/>
      <c r="BS116" s="356" t="s">
        <v>85</v>
      </c>
      <c r="BT116" s="356"/>
      <c r="BU116" s="356"/>
      <c r="BV116" s="356"/>
      <c r="BW116" s="356"/>
      <c r="BX116" s="356"/>
      <c r="BY116" s="356"/>
      <c r="BZ116" s="410" t="s">
        <v>86</v>
      </c>
      <c r="CA116" s="410"/>
      <c r="CB116" s="410"/>
      <c r="CC116" s="410"/>
      <c r="CD116" s="410"/>
      <c r="CE116" s="410"/>
      <c r="CF116" s="410"/>
      <c r="CG116" s="410"/>
      <c r="CH116" s="410"/>
      <c r="CI116" s="410"/>
      <c r="CJ116" s="410"/>
      <c r="CK116" s="410"/>
      <c r="CL116" s="410"/>
      <c r="CM116" s="410"/>
      <c r="CN116" s="410"/>
      <c r="CO116" s="410"/>
      <c r="CP116" s="410"/>
      <c r="CQ116" s="410"/>
      <c r="CR116" s="410"/>
      <c r="CS116" s="410"/>
      <c r="CT116" s="410"/>
      <c r="CU116" s="410"/>
      <c r="CV116" s="410"/>
      <c r="CW116" s="410"/>
      <c r="CX116" s="410"/>
      <c r="CY116" s="410"/>
      <c r="CZ116" s="410"/>
      <c r="DA116" s="410"/>
      <c r="DB116" s="410"/>
      <c r="DC116" s="410"/>
      <c r="DD116" s="410"/>
      <c r="DE116" s="410"/>
      <c r="DF116" s="410"/>
      <c r="DG116" s="410"/>
      <c r="DH116" s="410"/>
      <c r="DI116" s="410"/>
      <c r="DJ116" s="410"/>
      <c r="DK116" s="410"/>
      <c r="DL116" s="410"/>
      <c r="DM116" s="410"/>
      <c r="DN116" s="410"/>
      <c r="DO116" s="410"/>
      <c r="DP116" s="410"/>
      <c r="DQ116" s="410"/>
      <c r="DR116" s="410"/>
      <c r="DS116" s="410"/>
      <c r="DT116" s="410"/>
      <c r="DU116" s="410"/>
      <c r="DV116" s="410"/>
      <c r="DW116" s="273"/>
      <c r="DX116" s="273"/>
      <c r="DY116" s="285"/>
      <c r="DZ116" s="273"/>
      <c r="EA116" s="273"/>
    </row>
    <row r="117" spans="1:131" ht="6.2" customHeight="1">
      <c r="A117" s="94"/>
      <c r="B117" s="276"/>
      <c r="C117" s="276"/>
      <c r="D117" s="276"/>
      <c r="E117" s="422"/>
      <c r="F117" s="422"/>
      <c r="G117" s="422"/>
      <c r="H117" s="422"/>
      <c r="I117" s="422"/>
      <c r="J117" s="422"/>
      <c r="K117" s="356"/>
      <c r="L117" s="356"/>
      <c r="M117" s="356"/>
      <c r="N117" s="356"/>
      <c r="O117" s="356"/>
      <c r="P117" s="356"/>
      <c r="Q117" s="356"/>
      <c r="R117" s="356"/>
      <c r="S117" s="356"/>
      <c r="T117" s="356"/>
      <c r="U117" s="356"/>
      <c r="V117" s="356"/>
      <c r="W117" s="356"/>
      <c r="X117" s="356"/>
      <c r="Y117" s="356"/>
      <c r="Z117" s="356"/>
      <c r="AA117" s="356"/>
      <c r="AB117" s="356"/>
      <c r="AC117" s="356"/>
      <c r="AD117" s="356"/>
      <c r="AE117" s="356"/>
      <c r="AF117" s="356"/>
      <c r="AG117" s="356"/>
      <c r="AH117" s="356"/>
      <c r="AI117" s="356"/>
      <c r="AJ117" s="356"/>
      <c r="AK117" s="356"/>
      <c r="AL117" s="446"/>
      <c r="AM117" s="446"/>
      <c r="AN117" s="446"/>
      <c r="AO117" s="446"/>
      <c r="AP117" s="446"/>
      <c r="AQ117" s="446"/>
      <c r="AR117" s="446"/>
      <c r="AS117" s="422"/>
      <c r="AT117" s="422"/>
      <c r="AU117" s="422"/>
      <c r="AV117" s="422"/>
      <c r="AW117" s="422"/>
      <c r="AX117" s="356"/>
      <c r="AY117" s="356"/>
      <c r="AZ117" s="356"/>
      <c r="BA117" s="356"/>
      <c r="BB117" s="356"/>
      <c r="BC117" s="356"/>
      <c r="BD117" s="356"/>
      <c r="BE117" s="356"/>
      <c r="BF117" s="356"/>
      <c r="BG117" s="356"/>
      <c r="BH117" s="356"/>
      <c r="BI117" s="356"/>
      <c r="BJ117" s="356"/>
      <c r="BK117" s="356"/>
      <c r="BL117" s="356"/>
      <c r="BM117" s="356"/>
      <c r="BN117" s="356"/>
      <c r="BO117" s="356"/>
      <c r="BP117" s="356"/>
      <c r="BQ117" s="356"/>
      <c r="BR117" s="356"/>
      <c r="BS117" s="356"/>
      <c r="BT117" s="356"/>
      <c r="BU117" s="356"/>
      <c r="BV117" s="356"/>
      <c r="BW117" s="356"/>
      <c r="BX117" s="356"/>
      <c r="BY117" s="356"/>
      <c r="BZ117" s="410"/>
      <c r="CA117" s="410"/>
      <c r="CB117" s="410"/>
      <c r="CC117" s="410"/>
      <c r="CD117" s="410"/>
      <c r="CE117" s="410"/>
      <c r="CF117" s="410"/>
      <c r="CG117" s="410"/>
      <c r="CH117" s="410"/>
      <c r="CI117" s="410"/>
      <c r="CJ117" s="410"/>
      <c r="CK117" s="410"/>
      <c r="CL117" s="410"/>
      <c r="CM117" s="410"/>
      <c r="CN117" s="410"/>
      <c r="CO117" s="410"/>
      <c r="CP117" s="410"/>
      <c r="CQ117" s="410"/>
      <c r="CR117" s="410"/>
      <c r="CS117" s="410"/>
      <c r="CT117" s="410"/>
      <c r="CU117" s="410"/>
      <c r="CV117" s="410"/>
      <c r="CW117" s="410"/>
      <c r="CX117" s="410"/>
      <c r="CY117" s="410"/>
      <c r="CZ117" s="410"/>
      <c r="DA117" s="410"/>
      <c r="DB117" s="410"/>
      <c r="DC117" s="410"/>
      <c r="DD117" s="410"/>
      <c r="DE117" s="410"/>
      <c r="DF117" s="410"/>
      <c r="DG117" s="410"/>
      <c r="DH117" s="410"/>
      <c r="DI117" s="410"/>
      <c r="DJ117" s="410"/>
      <c r="DK117" s="410"/>
      <c r="DL117" s="410"/>
      <c r="DM117" s="410"/>
      <c r="DN117" s="410"/>
      <c r="DO117" s="410"/>
      <c r="DP117" s="410"/>
      <c r="DQ117" s="410"/>
      <c r="DR117" s="410"/>
      <c r="DS117" s="410"/>
      <c r="DT117" s="410"/>
      <c r="DU117" s="410"/>
      <c r="DV117" s="410"/>
      <c r="DW117" s="273"/>
      <c r="DX117" s="273"/>
      <c r="DY117" s="60"/>
      <c r="DZ117" s="274"/>
      <c r="EA117" s="274"/>
    </row>
    <row r="118" spans="1:131" ht="6.2" customHeight="1">
      <c r="A118" s="94"/>
      <c r="B118" s="276"/>
      <c r="C118" s="276"/>
      <c r="D118" s="276"/>
      <c r="E118" s="422"/>
      <c r="F118" s="422"/>
      <c r="G118" s="422"/>
      <c r="H118" s="422"/>
      <c r="I118" s="422"/>
      <c r="J118" s="422"/>
      <c r="K118" s="356"/>
      <c r="L118" s="356"/>
      <c r="M118" s="356"/>
      <c r="N118" s="356"/>
      <c r="O118" s="356"/>
      <c r="P118" s="356"/>
      <c r="Q118" s="356"/>
      <c r="R118" s="356"/>
      <c r="S118" s="356"/>
      <c r="T118" s="356"/>
      <c r="U118" s="356"/>
      <c r="V118" s="356"/>
      <c r="W118" s="356"/>
      <c r="X118" s="356"/>
      <c r="Y118" s="356"/>
      <c r="Z118" s="356"/>
      <c r="AA118" s="356"/>
      <c r="AB118" s="356"/>
      <c r="AC118" s="356"/>
      <c r="AD118" s="356"/>
      <c r="AE118" s="356"/>
      <c r="AF118" s="356"/>
      <c r="AG118" s="356"/>
      <c r="AH118" s="356"/>
      <c r="AI118" s="356"/>
      <c r="AJ118" s="356"/>
      <c r="AK118" s="356"/>
      <c r="AL118" s="446"/>
      <c r="AM118" s="446"/>
      <c r="AN118" s="446"/>
      <c r="AO118" s="446"/>
      <c r="AP118" s="446"/>
      <c r="AQ118" s="446"/>
      <c r="AR118" s="446"/>
      <c r="AS118" s="422"/>
      <c r="AT118" s="422"/>
      <c r="AU118" s="422"/>
      <c r="AV118" s="422"/>
      <c r="AW118" s="422"/>
      <c r="AX118" s="356"/>
      <c r="AY118" s="356"/>
      <c r="AZ118" s="356"/>
      <c r="BA118" s="356"/>
      <c r="BB118" s="356"/>
      <c r="BC118" s="356"/>
      <c r="BD118" s="356"/>
      <c r="BE118" s="356"/>
      <c r="BF118" s="356"/>
      <c r="BG118" s="356"/>
      <c r="BH118" s="356"/>
      <c r="BI118" s="356"/>
      <c r="BJ118" s="356"/>
      <c r="BK118" s="356"/>
      <c r="BL118" s="356"/>
      <c r="BM118" s="356"/>
      <c r="BN118" s="356"/>
      <c r="BO118" s="356"/>
      <c r="BP118" s="356"/>
      <c r="BQ118" s="356"/>
      <c r="BR118" s="356"/>
      <c r="BS118" s="356"/>
      <c r="BT118" s="356"/>
      <c r="BU118" s="356"/>
      <c r="BV118" s="356"/>
      <c r="BW118" s="356"/>
      <c r="BX118" s="356"/>
      <c r="BY118" s="356"/>
      <c r="BZ118" s="410"/>
      <c r="CA118" s="410"/>
      <c r="CB118" s="410"/>
      <c r="CC118" s="410"/>
      <c r="CD118" s="410"/>
      <c r="CE118" s="410"/>
      <c r="CF118" s="410"/>
      <c r="CG118" s="410"/>
      <c r="CH118" s="410"/>
      <c r="CI118" s="410"/>
      <c r="CJ118" s="410"/>
      <c r="CK118" s="410"/>
      <c r="CL118" s="410"/>
      <c r="CM118" s="410"/>
      <c r="CN118" s="410"/>
      <c r="CO118" s="410"/>
      <c r="CP118" s="410"/>
      <c r="CQ118" s="410"/>
      <c r="CR118" s="410"/>
      <c r="CS118" s="410"/>
      <c r="CT118" s="410"/>
      <c r="CU118" s="410"/>
      <c r="CV118" s="410"/>
      <c r="CW118" s="410"/>
      <c r="CX118" s="410"/>
      <c r="CY118" s="410"/>
      <c r="CZ118" s="410"/>
      <c r="DA118" s="410"/>
      <c r="DB118" s="410"/>
      <c r="DC118" s="410"/>
      <c r="DD118" s="410"/>
      <c r="DE118" s="410"/>
      <c r="DF118" s="410"/>
      <c r="DG118" s="410"/>
      <c r="DH118" s="410"/>
      <c r="DI118" s="410"/>
      <c r="DJ118" s="410"/>
      <c r="DK118" s="410"/>
      <c r="DL118" s="410"/>
      <c r="DM118" s="410"/>
      <c r="DN118" s="410"/>
      <c r="DO118" s="410"/>
      <c r="DP118" s="410"/>
      <c r="DQ118" s="410"/>
      <c r="DR118" s="410"/>
      <c r="DS118" s="410"/>
      <c r="DT118" s="410"/>
      <c r="DU118" s="410"/>
      <c r="DV118" s="410"/>
      <c r="DW118" s="273"/>
      <c r="DX118" s="273"/>
      <c r="DY118" s="60"/>
      <c r="DZ118" s="274"/>
      <c r="EA118" s="274"/>
    </row>
    <row r="119" spans="1:131" ht="6.2" customHeight="1">
      <c r="A119" s="94"/>
      <c r="B119" s="276"/>
      <c r="C119" s="276"/>
      <c r="D119" s="276"/>
      <c r="E119" s="276"/>
      <c r="F119" s="276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6"/>
      <c r="AN119" s="276"/>
      <c r="AO119" s="276"/>
      <c r="AP119" s="276"/>
      <c r="AQ119" s="276"/>
      <c r="AR119" s="276"/>
      <c r="AS119" s="276"/>
      <c r="AT119" s="276"/>
      <c r="AU119" s="276"/>
      <c r="AV119" s="274"/>
      <c r="AW119" s="274"/>
      <c r="AX119" s="274"/>
      <c r="AY119" s="274"/>
      <c r="AZ119" s="274"/>
      <c r="BA119" s="274"/>
      <c r="BB119" s="274"/>
      <c r="BC119" s="274"/>
      <c r="BD119" s="274"/>
      <c r="BE119" s="274"/>
      <c r="BF119" s="274"/>
      <c r="BG119" s="274"/>
      <c r="BH119" s="274"/>
      <c r="BI119" s="274"/>
      <c r="BJ119" s="274"/>
      <c r="BK119" s="274"/>
      <c r="BL119" s="274"/>
      <c r="BM119" s="274"/>
      <c r="BN119" s="274"/>
      <c r="BO119" s="274"/>
      <c r="BP119" s="274"/>
      <c r="BQ119" s="274"/>
      <c r="BR119" s="274"/>
      <c r="BS119" s="274"/>
      <c r="BT119" s="274"/>
      <c r="BU119" s="274"/>
      <c r="BV119" s="274"/>
      <c r="BW119" s="274"/>
      <c r="BX119" s="274"/>
      <c r="BY119" s="274"/>
      <c r="BZ119" s="274"/>
      <c r="CA119" s="274"/>
      <c r="CB119" s="274"/>
      <c r="CC119" s="274"/>
      <c r="CD119" s="274"/>
      <c r="CE119" s="274"/>
      <c r="CF119" s="274"/>
      <c r="CG119" s="274"/>
      <c r="CH119" s="274"/>
      <c r="CI119" s="274"/>
      <c r="CJ119" s="276"/>
      <c r="CK119" s="276"/>
      <c r="CL119" s="276"/>
      <c r="CM119" s="276"/>
      <c r="CN119" s="276"/>
      <c r="CO119" s="276"/>
      <c r="CP119" s="299"/>
      <c r="CQ119" s="299"/>
      <c r="CR119" s="299"/>
      <c r="CS119" s="299"/>
      <c r="CT119" s="276"/>
      <c r="CU119" s="276"/>
      <c r="CV119" s="276"/>
      <c r="CW119" s="281"/>
      <c r="CX119" s="281"/>
      <c r="CY119" s="281"/>
      <c r="CZ119" s="281"/>
      <c r="DA119" s="281"/>
      <c r="DB119" s="281"/>
      <c r="DC119" s="281"/>
      <c r="DD119" s="281"/>
      <c r="DE119" s="281"/>
      <c r="DF119" s="281"/>
      <c r="DG119" s="281"/>
      <c r="DH119" s="281"/>
      <c r="DI119" s="281"/>
      <c r="DJ119" s="281"/>
      <c r="DK119" s="281"/>
      <c r="DL119" s="281"/>
      <c r="DM119" s="281"/>
      <c r="DN119" s="281"/>
      <c r="DO119" s="281"/>
      <c r="DP119" s="281"/>
      <c r="DQ119" s="281"/>
      <c r="DR119" s="281"/>
      <c r="DS119" s="273"/>
      <c r="DT119" s="273"/>
      <c r="DU119" s="273"/>
      <c r="DV119" s="274"/>
      <c r="DW119" s="274"/>
      <c r="DX119" s="274"/>
      <c r="DY119" s="60"/>
      <c r="DZ119" s="274"/>
      <c r="EA119" s="274"/>
    </row>
    <row r="120" spans="1:131" ht="6.2" customHeight="1">
      <c r="A120" s="94"/>
      <c r="B120" s="276"/>
      <c r="C120" s="276"/>
      <c r="D120" s="410" t="s">
        <v>87</v>
      </c>
      <c r="E120" s="691"/>
      <c r="F120" s="691"/>
      <c r="G120" s="691"/>
      <c r="H120" s="691"/>
      <c r="I120" s="691"/>
      <c r="J120" s="691"/>
      <c r="K120" s="691"/>
      <c r="L120" s="691"/>
      <c r="M120" s="691"/>
      <c r="N120" s="691"/>
      <c r="O120" s="691"/>
      <c r="P120" s="691"/>
      <c r="Q120" s="691"/>
      <c r="R120" s="691"/>
      <c r="S120" s="691"/>
      <c r="T120" s="691"/>
      <c r="U120" s="691"/>
      <c r="V120" s="691"/>
      <c r="W120" s="691"/>
      <c r="X120" s="691"/>
      <c r="Y120" s="691"/>
      <c r="Z120" s="691"/>
      <c r="AA120" s="691"/>
      <c r="AB120" s="691"/>
      <c r="AC120" s="691"/>
      <c r="AD120" s="691"/>
      <c r="AE120" s="691"/>
      <c r="AF120" s="691"/>
      <c r="AG120" s="691"/>
      <c r="AH120" s="691"/>
      <c r="AI120" s="691"/>
      <c r="AJ120" s="691"/>
      <c r="AK120" s="691"/>
      <c r="AL120" s="691"/>
      <c r="AM120" s="691"/>
      <c r="AN120" s="691"/>
      <c r="AO120" s="691"/>
      <c r="AP120" s="691"/>
      <c r="AQ120" s="691"/>
      <c r="AR120" s="691"/>
      <c r="AS120" s="691"/>
      <c r="AT120" s="691"/>
      <c r="AU120" s="691"/>
      <c r="AV120" s="691"/>
      <c r="AW120" s="691"/>
      <c r="AX120" s="691"/>
      <c r="AY120" s="691"/>
      <c r="AZ120" s="691"/>
      <c r="BA120" s="691"/>
      <c r="BB120" s="691"/>
      <c r="BC120" s="691"/>
      <c r="BD120" s="691"/>
      <c r="BE120" s="691"/>
      <c r="BF120" s="276"/>
      <c r="BG120" s="276"/>
      <c r="BH120" s="276"/>
      <c r="BI120" s="276"/>
      <c r="BJ120" s="276"/>
      <c r="BK120" s="276"/>
      <c r="BL120" s="276"/>
      <c r="BM120" s="276"/>
      <c r="BN120" s="276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6"/>
      <c r="BY120" s="276"/>
      <c r="BZ120" s="276"/>
      <c r="CA120" s="276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6"/>
      <c r="CO120" s="276"/>
      <c r="CP120" s="299"/>
      <c r="CQ120" s="299"/>
      <c r="CR120" s="299"/>
      <c r="CS120" s="299"/>
      <c r="CT120" s="276"/>
      <c r="CU120" s="276"/>
      <c r="CV120" s="276"/>
      <c r="CW120" s="281"/>
      <c r="CX120" s="281"/>
      <c r="CY120" s="281"/>
      <c r="CZ120" s="281"/>
      <c r="DA120" s="281"/>
      <c r="DB120" s="281"/>
      <c r="DC120" s="281"/>
      <c r="DD120" s="281"/>
      <c r="DE120" s="281"/>
      <c r="DF120" s="281"/>
      <c r="DG120" s="281"/>
      <c r="DH120" s="281"/>
      <c r="DI120" s="281"/>
      <c r="DJ120" s="281"/>
      <c r="DK120" s="281"/>
      <c r="DL120" s="281"/>
      <c r="DM120" s="281"/>
      <c r="DN120" s="281"/>
      <c r="DO120" s="281"/>
      <c r="DP120" s="281"/>
      <c r="DQ120" s="281"/>
      <c r="DR120" s="281"/>
      <c r="DS120" s="273"/>
      <c r="DT120" s="273"/>
      <c r="DU120" s="273"/>
      <c r="DV120" s="274"/>
      <c r="DW120" s="274"/>
      <c r="DX120" s="274"/>
      <c r="DY120" s="60"/>
      <c r="DZ120" s="274"/>
      <c r="EA120" s="274"/>
    </row>
    <row r="121" spans="1:131" ht="6.2" customHeight="1">
      <c r="A121" s="94"/>
      <c r="B121" s="276"/>
      <c r="C121" s="276"/>
      <c r="D121" s="691"/>
      <c r="E121" s="691"/>
      <c r="F121" s="691"/>
      <c r="G121" s="691"/>
      <c r="H121" s="691"/>
      <c r="I121" s="691"/>
      <c r="J121" s="691"/>
      <c r="K121" s="691"/>
      <c r="L121" s="691"/>
      <c r="M121" s="691"/>
      <c r="N121" s="691"/>
      <c r="O121" s="691"/>
      <c r="P121" s="691"/>
      <c r="Q121" s="691"/>
      <c r="R121" s="691"/>
      <c r="S121" s="691"/>
      <c r="T121" s="691"/>
      <c r="U121" s="691"/>
      <c r="V121" s="691"/>
      <c r="W121" s="691"/>
      <c r="X121" s="691"/>
      <c r="Y121" s="691"/>
      <c r="Z121" s="691"/>
      <c r="AA121" s="691"/>
      <c r="AB121" s="691"/>
      <c r="AC121" s="691"/>
      <c r="AD121" s="691"/>
      <c r="AE121" s="691"/>
      <c r="AF121" s="691"/>
      <c r="AG121" s="691"/>
      <c r="AH121" s="691"/>
      <c r="AI121" s="691"/>
      <c r="AJ121" s="691"/>
      <c r="AK121" s="691"/>
      <c r="AL121" s="691"/>
      <c r="AM121" s="691"/>
      <c r="AN121" s="691"/>
      <c r="AO121" s="691"/>
      <c r="AP121" s="691"/>
      <c r="AQ121" s="691"/>
      <c r="AR121" s="691"/>
      <c r="AS121" s="691"/>
      <c r="AT121" s="691"/>
      <c r="AU121" s="691"/>
      <c r="AV121" s="691"/>
      <c r="AW121" s="691"/>
      <c r="AX121" s="691"/>
      <c r="AY121" s="691"/>
      <c r="AZ121" s="691"/>
      <c r="BA121" s="691"/>
      <c r="BB121" s="691"/>
      <c r="BC121" s="691"/>
      <c r="BD121" s="691"/>
      <c r="BE121" s="691"/>
      <c r="BF121" s="276"/>
      <c r="BG121" s="276"/>
      <c r="BH121" s="276"/>
      <c r="BI121" s="276"/>
      <c r="BJ121" s="276"/>
      <c r="BK121" s="276"/>
      <c r="BL121" s="276"/>
      <c r="BM121" s="276"/>
      <c r="BN121" s="276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6"/>
      <c r="BY121" s="276"/>
      <c r="BZ121" s="276"/>
      <c r="CA121" s="276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6"/>
      <c r="CO121" s="276"/>
      <c r="CP121" s="299"/>
      <c r="CQ121" s="299"/>
      <c r="CR121" s="299"/>
      <c r="CS121" s="299"/>
      <c r="CT121" s="276"/>
      <c r="CU121" s="276"/>
      <c r="CV121" s="276"/>
      <c r="CW121" s="281"/>
      <c r="CX121" s="281"/>
      <c r="CY121" s="281"/>
      <c r="CZ121" s="281"/>
      <c r="DA121" s="281"/>
      <c r="DB121" s="281"/>
      <c r="DC121" s="281"/>
      <c r="DD121" s="281"/>
      <c r="DE121" s="281"/>
      <c r="DF121" s="281"/>
      <c r="DG121" s="281"/>
      <c r="DH121" s="281"/>
      <c r="DI121" s="281"/>
      <c r="DJ121" s="281"/>
      <c r="DK121" s="281"/>
      <c r="DL121" s="281"/>
      <c r="DM121" s="281"/>
      <c r="DN121" s="281"/>
      <c r="DO121" s="281"/>
      <c r="DP121" s="281"/>
      <c r="DQ121" s="281"/>
      <c r="DR121" s="281"/>
      <c r="DS121" s="273"/>
      <c r="DT121" s="273"/>
      <c r="DU121" s="273"/>
      <c r="DV121" s="274"/>
      <c r="DW121" s="274"/>
      <c r="DX121" s="274"/>
      <c r="DY121" s="60"/>
      <c r="DZ121" s="274"/>
      <c r="EA121" s="274"/>
    </row>
    <row r="122" spans="1:131" ht="6.2" customHeight="1">
      <c r="A122" s="94"/>
      <c r="B122" s="276"/>
      <c r="C122" s="276"/>
      <c r="D122" s="691"/>
      <c r="E122" s="691"/>
      <c r="F122" s="691"/>
      <c r="G122" s="691"/>
      <c r="H122" s="691"/>
      <c r="I122" s="691"/>
      <c r="J122" s="691"/>
      <c r="K122" s="691"/>
      <c r="L122" s="691"/>
      <c r="M122" s="691"/>
      <c r="N122" s="691"/>
      <c r="O122" s="691"/>
      <c r="P122" s="691"/>
      <c r="Q122" s="691"/>
      <c r="R122" s="691"/>
      <c r="S122" s="691"/>
      <c r="T122" s="691"/>
      <c r="U122" s="691"/>
      <c r="V122" s="691"/>
      <c r="W122" s="691"/>
      <c r="X122" s="691"/>
      <c r="Y122" s="691"/>
      <c r="Z122" s="691"/>
      <c r="AA122" s="691"/>
      <c r="AB122" s="691"/>
      <c r="AC122" s="691"/>
      <c r="AD122" s="691"/>
      <c r="AE122" s="691"/>
      <c r="AF122" s="691"/>
      <c r="AG122" s="691"/>
      <c r="AH122" s="691"/>
      <c r="AI122" s="691"/>
      <c r="AJ122" s="691"/>
      <c r="AK122" s="691"/>
      <c r="AL122" s="691"/>
      <c r="AM122" s="691"/>
      <c r="AN122" s="691"/>
      <c r="AO122" s="691"/>
      <c r="AP122" s="691"/>
      <c r="AQ122" s="691"/>
      <c r="AR122" s="691"/>
      <c r="AS122" s="691"/>
      <c r="AT122" s="691"/>
      <c r="AU122" s="691"/>
      <c r="AV122" s="691"/>
      <c r="AW122" s="691"/>
      <c r="AX122" s="691"/>
      <c r="AY122" s="691"/>
      <c r="AZ122" s="691"/>
      <c r="BA122" s="691"/>
      <c r="BB122" s="691"/>
      <c r="BC122" s="691"/>
      <c r="BD122" s="691"/>
      <c r="BE122" s="691"/>
      <c r="BF122" s="273"/>
      <c r="BG122" s="273"/>
      <c r="BH122" s="273"/>
      <c r="BI122" s="276"/>
      <c r="BJ122" s="276"/>
      <c r="BK122" s="276"/>
      <c r="BL122" s="276"/>
      <c r="BM122" s="276"/>
      <c r="BN122" s="276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6"/>
      <c r="BY122" s="276"/>
      <c r="BZ122" s="276"/>
      <c r="CA122" s="276"/>
      <c r="CB122" s="276"/>
      <c r="CC122" s="276"/>
      <c r="CD122" s="276"/>
      <c r="CE122" s="276"/>
      <c r="CF122" s="276"/>
      <c r="CG122" s="276"/>
      <c r="CH122" s="276"/>
      <c r="CI122" s="276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6"/>
      <c r="CX122" s="276"/>
      <c r="CY122" s="276"/>
      <c r="CZ122" s="276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6"/>
      <c r="DO122" s="276"/>
      <c r="DP122" s="276"/>
      <c r="DQ122" s="276"/>
      <c r="DR122" s="276"/>
      <c r="DS122" s="276"/>
      <c r="DT122" s="276"/>
      <c r="DU122" s="276"/>
      <c r="DV122" s="273"/>
      <c r="DW122" s="273"/>
      <c r="DX122" s="273"/>
      <c r="DY122" s="285"/>
      <c r="DZ122" s="273"/>
      <c r="EA122" s="273"/>
    </row>
    <row r="123" spans="1:131" ht="6.2" customHeight="1">
      <c r="A123" s="93"/>
      <c r="B123" s="273"/>
      <c r="C123" s="273"/>
      <c r="D123" s="273"/>
      <c r="E123" s="276"/>
      <c r="F123" s="276"/>
      <c r="G123" s="274"/>
      <c r="H123" s="274"/>
      <c r="I123" s="274"/>
      <c r="J123" s="274"/>
      <c r="K123" s="274"/>
      <c r="L123" s="274"/>
      <c r="M123" s="274"/>
      <c r="N123" s="274"/>
      <c r="O123" s="274"/>
      <c r="P123" s="274"/>
      <c r="Q123" s="274"/>
      <c r="R123" s="274"/>
      <c r="S123" s="273"/>
      <c r="T123" s="276"/>
      <c r="U123" s="276"/>
      <c r="V123" s="276"/>
      <c r="W123" s="276"/>
      <c r="X123" s="276"/>
      <c r="Y123" s="276"/>
      <c r="Z123" s="276"/>
      <c r="AA123" s="276"/>
      <c r="AB123" s="276"/>
      <c r="AC123" s="276"/>
      <c r="AD123" s="276"/>
      <c r="AE123" s="276"/>
      <c r="AF123" s="276"/>
      <c r="AG123" s="276"/>
      <c r="AH123" s="276"/>
      <c r="AI123" s="276"/>
      <c r="AJ123" s="276"/>
      <c r="AK123" s="276"/>
      <c r="AL123" s="276"/>
      <c r="AM123" s="276"/>
      <c r="AN123" s="276"/>
      <c r="AO123" s="276"/>
      <c r="AP123" s="276"/>
      <c r="AQ123" s="276"/>
      <c r="AR123" s="276"/>
      <c r="AS123" s="276"/>
      <c r="AT123" s="276"/>
      <c r="AU123" s="276"/>
      <c r="AV123" s="273"/>
      <c r="AW123" s="274"/>
      <c r="AX123" s="274"/>
      <c r="AY123" s="274"/>
      <c r="AZ123" s="274"/>
      <c r="BA123" s="274"/>
      <c r="BB123" s="274"/>
      <c r="BC123" s="274"/>
      <c r="BD123" s="274"/>
      <c r="BE123" s="274"/>
      <c r="BF123" s="274"/>
      <c r="BG123" s="274"/>
      <c r="BH123" s="273"/>
      <c r="BI123" s="276"/>
      <c r="BJ123" s="276"/>
      <c r="BK123" s="276"/>
      <c r="BL123" s="276"/>
      <c r="BM123" s="276"/>
      <c r="BN123" s="276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6"/>
      <c r="BY123" s="276"/>
      <c r="BZ123" s="276"/>
      <c r="CA123" s="276"/>
      <c r="CB123" s="276"/>
      <c r="CC123" s="276"/>
      <c r="CD123" s="276"/>
      <c r="CE123" s="276"/>
      <c r="CF123" s="276"/>
      <c r="CG123" s="276"/>
      <c r="CH123" s="276"/>
      <c r="CI123" s="276"/>
      <c r="CJ123" s="273"/>
      <c r="CK123" s="274"/>
      <c r="CL123" s="274"/>
      <c r="CM123" s="274"/>
      <c r="CN123" s="274"/>
      <c r="CO123" s="274"/>
      <c r="CP123" s="274"/>
      <c r="CQ123" s="274"/>
      <c r="CR123" s="274"/>
      <c r="CS123" s="274"/>
      <c r="CT123" s="274"/>
      <c r="CU123" s="274"/>
      <c r="CV123" s="273"/>
      <c r="CW123" s="276"/>
      <c r="CX123" s="276"/>
      <c r="CY123" s="276"/>
      <c r="CZ123" s="276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6"/>
      <c r="DO123" s="276"/>
      <c r="DP123" s="276"/>
      <c r="DQ123" s="276"/>
      <c r="DR123" s="276"/>
      <c r="DS123" s="276"/>
      <c r="DT123" s="276"/>
      <c r="DU123" s="276"/>
      <c r="DV123" s="299"/>
      <c r="DW123" s="299"/>
      <c r="DX123" s="299"/>
      <c r="DY123" s="61"/>
      <c r="DZ123" s="299"/>
      <c r="EA123" s="299"/>
    </row>
    <row r="124" spans="1:131" ht="6.2" customHeight="1">
      <c r="A124" s="93"/>
      <c r="B124" s="273"/>
      <c r="C124" s="273"/>
      <c r="D124" s="273"/>
      <c r="E124" s="356" t="s">
        <v>88</v>
      </c>
      <c r="F124" s="356"/>
      <c r="G124" s="356"/>
      <c r="H124" s="445"/>
      <c r="I124" s="445"/>
      <c r="J124" s="445"/>
      <c r="K124" s="445"/>
      <c r="L124" s="445"/>
      <c r="M124" s="445"/>
      <c r="N124" s="445"/>
      <c r="O124" s="356" t="s">
        <v>52</v>
      </c>
      <c r="P124" s="356"/>
      <c r="Q124" s="356"/>
      <c r="R124" s="445"/>
      <c r="S124" s="445"/>
      <c r="T124" s="445"/>
      <c r="U124" s="445"/>
      <c r="V124" s="445"/>
      <c r="W124" s="445"/>
      <c r="X124" s="445"/>
      <c r="Y124" s="356" t="s">
        <v>53</v>
      </c>
      <c r="Z124" s="356"/>
      <c r="AA124" s="356"/>
      <c r="AB124" s="445"/>
      <c r="AC124" s="445"/>
      <c r="AD124" s="445"/>
      <c r="AE124" s="445"/>
      <c r="AF124" s="445"/>
      <c r="AG124" s="445"/>
      <c r="AH124" s="445"/>
      <c r="AI124" s="356" t="s">
        <v>54</v>
      </c>
      <c r="AJ124" s="356"/>
      <c r="AK124" s="356"/>
      <c r="AL124" s="62"/>
      <c r="AM124" s="62"/>
      <c r="AN124" s="447" t="s">
        <v>89</v>
      </c>
      <c r="AO124" s="447"/>
      <c r="AP124" s="447"/>
      <c r="AQ124" s="447"/>
      <c r="AR124" s="447"/>
      <c r="AS124" s="447"/>
      <c r="AT124" s="447"/>
      <c r="AU124" s="447"/>
      <c r="AV124" s="447"/>
      <c r="AW124" s="447"/>
      <c r="AX124" s="447"/>
      <c r="AY124" s="447"/>
      <c r="AZ124" s="445"/>
      <c r="BA124" s="445"/>
      <c r="BB124" s="445"/>
      <c r="BC124" s="445"/>
      <c r="BD124" s="445"/>
      <c r="BE124" s="445"/>
      <c r="BF124" s="445"/>
      <c r="BG124" s="445"/>
      <c r="BH124" s="445"/>
      <c r="BI124" s="445"/>
      <c r="BJ124" s="445"/>
      <c r="BK124" s="445"/>
      <c r="BL124" s="445"/>
      <c r="BM124" s="445"/>
      <c r="BN124" s="445"/>
      <c r="BO124" s="356" t="s">
        <v>44</v>
      </c>
      <c r="BP124" s="356"/>
      <c r="BQ124" s="356"/>
      <c r="BR124" s="276"/>
      <c r="BS124" s="276"/>
      <c r="BT124" s="276"/>
      <c r="BU124" s="276"/>
      <c r="BV124" s="276"/>
      <c r="BW124" s="276"/>
      <c r="BX124" s="276"/>
      <c r="BY124" s="276"/>
      <c r="BZ124" s="276"/>
      <c r="CA124" s="356" t="s">
        <v>64</v>
      </c>
      <c r="CB124" s="356"/>
      <c r="CC124" s="356"/>
      <c r="CD124" s="356"/>
      <c r="CE124" s="356"/>
      <c r="CF124" s="445"/>
      <c r="CG124" s="445"/>
      <c r="CH124" s="445"/>
      <c r="CI124" s="445"/>
      <c r="CJ124" s="445"/>
      <c r="CK124" s="445"/>
      <c r="CL124" s="445"/>
      <c r="CM124" s="445"/>
      <c r="CN124" s="356" t="s">
        <v>52</v>
      </c>
      <c r="CO124" s="356"/>
      <c r="CP124" s="356"/>
      <c r="CQ124" s="445"/>
      <c r="CR124" s="445"/>
      <c r="CS124" s="445"/>
      <c r="CT124" s="445"/>
      <c r="CU124" s="445"/>
      <c r="CV124" s="445"/>
      <c r="CW124" s="445"/>
      <c r="CX124" s="356" t="s">
        <v>53</v>
      </c>
      <c r="CY124" s="356"/>
      <c r="CZ124" s="356"/>
      <c r="DA124" s="445"/>
      <c r="DB124" s="445"/>
      <c r="DC124" s="445"/>
      <c r="DD124" s="445"/>
      <c r="DE124" s="445"/>
      <c r="DF124" s="445"/>
      <c r="DG124" s="445"/>
      <c r="DH124" s="356" t="s">
        <v>54</v>
      </c>
      <c r="DI124" s="356"/>
      <c r="DJ124" s="356"/>
      <c r="DK124" s="276"/>
      <c r="DL124" s="276"/>
      <c r="DM124" s="276"/>
      <c r="DN124" s="276"/>
      <c r="DO124" s="276"/>
      <c r="DP124" s="276"/>
      <c r="DQ124" s="276"/>
      <c r="DR124" s="276"/>
      <c r="DS124" s="276"/>
      <c r="DT124" s="276"/>
      <c r="DU124" s="276"/>
      <c r="DV124" s="299"/>
      <c r="DW124" s="299"/>
      <c r="DX124" s="299"/>
      <c r="DY124" s="61"/>
      <c r="DZ124" s="299"/>
      <c r="EA124" s="299"/>
    </row>
    <row r="125" spans="1:131" ht="6.2" customHeight="1">
      <c r="A125" s="93"/>
      <c r="B125" s="273"/>
      <c r="C125" s="273"/>
      <c r="D125" s="273"/>
      <c r="E125" s="356"/>
      <c r="F125" s="356"/>
      <c r="G125" s="356"/>
      <c r="H125" s="445"/>
      <c r="I125" s="445"/>
      <c r="J125" s="445"/>
      <c r="K125" s="445"/>
      <c r="L125" s="445"/>
      <c r="M125" s="445"/>
      <c r="N125" s="445"/>
      <c r="O125" s="356"/>
      <c r="P125" s="356"/>
      <c r="Q125" s="356"/>
      <c r="R125" s="445"/>
      <c r="S125" s="445"/>
      <c r="T125" s="445"/>
      <c r="U125" s="445"/>
      <c r="V125" s="445"/>
      <c r="W125" s="445"/>
      <c r="X125" s="445"/>
      <c r="Y125" s="356"/>
      <c r="Z125" s="356"/>
      <c r="AA125" s="356"/>
      <c r="AB125" s="445"/>
      <c r="AC125" s="445"/>
      <c r="AD125" s="445"/>
      <c r="AE125" s="445"/>
      <c r="AF125" s="445"/>
      <c r="AG125" s="445"/>
      <c r="AH125" s="445"/>
      <c r="AI125" s="356"/>
      <c r="AJ125" s="356"/>
      <c r="AK125" s="356"/>
      <c r="AL125" s="62"/>
      <c r="AM125" s="62"/>
      <c r="AN125" s="447"/>
      <c r="AO125" s="447"/>
      <c r="AP125" s="447"/>
      <c r="AQ125" s="447"/>
      <c r="AR125" s="447"/>
      <c r="AS125" s="447"/>
      <c r="AT125" s="447"/>
      <c r="AU125" s="447"/>
      <c r="AV125" s="447"/>
      <c r="AW125" s="447"/>
      <c r="AX125" s="447"/>
      <c r="AY125" s="447"/>
      <c r="AZ125" s="445"/>
      <c r="BA125" s="445"/>
      <c r="BB125" s="445"/>
      <c r="BC125" s="445"/>
      <c r="BD125" s="445"/>
      <c r="BE125" s="445"/>
      <c r="BF125" s="445"/>
      <c r="BG125" s="445"/>
      <c r="BH125" s="445"/>
      <c r="BI125" s="445"/>
      <c r="BJ125" s="445"/>
      <c r="BK125" s="445"/>
      <c r="BL125" s="445"/>
      <c r="BM125" s="445"/>
      <c r="BN125" s="445"/>
      <c r="BO125" s="356"/>
      <c r="BP125" s="356"/>
      <c r="BQ125" s="356"/>
      <c r="BR125" s="276"/>
      <c r="BS125" s="276"/>
      <c r="BT125" s="276"/>
      <c r="BU125" s="276"/>
      <c r="BV125" s="276"/>
      <c r="BW125" s="276"/>
      <c r="BX125" s="276"/>
      <c r="BY125" s="276"/>
      <c r="BZ125" s="276"/>
      <c r="CA125" s="356"/>
      <c r="CB125" s="356"/>
      <c r="CC125" s="356"/>
      <c r="CD125" s="356"/>
      <c r="CE125" s="356"/>
      <c r="CF125" s="445"/>
      <c r="CG125" s="445"/>
      <c r="CH125" s="445"/>
      <c r="CI125" s="445"/>
      <c r="CJ125" s="445"/>
      <c r="CK125" s="445"/>
      <c r="CL125" s="445"/>
      <c r="CM125" s="445"/>
      <c r="CN125" s="356"/>
      <c r="CO125" s="356"/>
      <c r="CP125" s="356"/>
      <c r="CQ125" s="445"/>
      <c r="CR125" s="445"/>
      <c r="CS125" s="445"/>
      <c r="CT125" s="445"/>
      <c r="CU125" s="445"/>
      <c r="CV125" s="445"/>
      <c r="CW125" s="445"/>
      <c r="CX125" s="356"/>
      <c r="CY125" s="356"/>
      <c r="CZ125" s="356"/>
      <c r="DA125" s="445"/>
      <c r="DB125" s="445"/>
      <c r="DC125" s="445"/>
      <c r="DD125" s="445"/>
      <c r="DE125" s="445"/>
      <c r="DF125" s="445"/>
      <c r="DG125" s="445"/>
      <c r="DH125" s="356"/>
      <c r="DI125" s="356"/>
      <c r="DJ125" s="356"/>
      <c r="DK125" s="276"/>
      <c r="DL125" s="276"/>
      <c r="DM125" s="276"/>
      <c r="DN125" s="276"/>
      <c r="DO125" s="276"/>
      <c r="DP125" s="276"/>
      <c r="DQ125" s="276"/>
      <c r="DR125" s="276"/>
      <c r="DS125" s="276"/>
      <c r="DT125" s="276"/>
      <c r="DU125" s="276"/>
      <c r="DV125" s="299"/>
      <c r="DW125" s="299"/>
      <c r="DX125" s="299"/>
      <c r="DY125" s="61"/>
      <c r="DZ125" s="299"/>
      <c r="EA125" s="299"/>
    </row>
    <row r="126" spans="1:131" ht="6.2" customHeight="1">
      <c r="A126" s="93"/>
      <c r="B126" s="273"/>
      <c r="C126" s="273"/>
      <c r="D126" s="273"/>
      <c r="E126" s="356"/>
      <c r="F126" s="356"/>
      <c r="G126" s="356"/>
      <c r="H126" s="445"/>
      <c r="I126" s="445"/>
      <c r="J126" s="445"/>
      <c r="K126" s="445"/>
      <c r="L126" s="445"/>
      <c r="M126" s="445"/>
      <c r="N126" s="445"/>
      <c r="O126" s="356"/>
      <c r="P126" s="356"/>
      <c r="Q126" s="356"/>
      <c r="R126" s="445"/>
      <c r="S126" s="445"/>
      <c r="T126" s="445"/>
      <c r="U126" s="445"/>
      <c r="V126" s="445"/>
      <c r="W126" s="445"/>
      <c r="X126" s="445"/>
      <c r="Y126" s="356"/>
      <c r="Z126" s="356"/>
      <c r="AA126" s="356"/>
      <c r="AB126" s="445"/>
      <c r="AC126" s="445"/>
      <c r="AD126" s="445"/>
      <c r="AE126" s="445"/>
      <c r="AF126" s="445"/>
      <c r="AG126" s="445"/>
      <c r="AH126" s="445"/>
      <c r="AI126" s="356"/>
      <c r="AJ126" s="356"/>
      <c r="AK126" s="356"/>
      <c r="AL126" s="62"/>
      <c r="AM126" s="62"/>
      <c r="AN126" s="447"/>
      <c r="AO126" s="447"/>
      <c r="AP126" s="447"/>
      <c r="AQ126" s="447"/>
      <c r="AR126" s="447"/>
      <c r="AS126" s="447"/>
      <c r="AT126" s="447"/>
      <c r="AU126" s="447"/>
      <c r="AV126" s="447"/>
      <c r="AW126" s="447"/>
      <c r="AX126" s="447"/>
      <c r="AY126" s="447"/>
      <c r="AZ126" s="445"/>
      <c r="BA126" s="445"/>
      <c r="BB126" s="445"/>
      <c r="BC126" s="445"/>
      <c r="BD126" s="445"/>
      <c r="BE126" s="445"/>
      <c r="BF126" s="445"/>
      <c r="BG126" s="445"/>
      <c r="BH126" s="445"/>
      <c r="BI126" s="445"/>
      <c r="BJ126" s="445"/>
      <c r="BK126" s="445"/>
      <c r="BL126" s="445"/>
      <c r="BM126" s="445"/>
      <c r="BN126" s="445"/>
      <c r="BO126" s="356"/>
      <c r="BP126" s="356"/>
      <c r="BQ126" s="356"/>
      <c r="BR126" s="276"/>
      <c r="BS126" s="276"/>
      <c r="BT126" s="276"/>
      <c r="BU126" s="276"/>
      <c r="BV126" s="276"/>
      <c r="BW126" s="276"/>
      <c r="BX126" s="276"/>
      <c r="BY126" s="276"/>
      <c r="BZ126" s="276"/>
      <c r="CA126" s="356"/>
      <c r="CB126" s="356"/>
      <c r="CC126" s="356"/>
      <c r="CD126" s="356"/>
      <c r="CE126" s="356"/>
      <c r="CF126" s="445"/>
      <c r="CG126" s="445"/>
      <c r="CH126" s="445"/>
      <c r="CI126" s="445"/>
      <c r="CJ126" s="445"/>
      <c r="CK126" s="445"/>
      <c r="CL126" s="445"/>
      <c r="CM126" s="445"/>
      <c r="CN126" s="356"/>
      <c r="CO126" s="356"/>
      <c r="CP126" s="356"/>
      <c r="CQ126" s="445"/>
      <c r="CR126" s="445"/>
      <c r="CS126" s="445"/>
      <c r="CT126" s="445"/>
      <c r="CU126" s="445"/>
      <c r="CV126" s="445"/>
      <c r="CW126" s="445"/>
      <c r="CX126" s="356"/>
      <c r="CY126" s="356"/>
      <c r="CZ126" s="356"/>
      <c r="DA126" s="445"/>
      <c r="DB126" s="445"/>
      <c r="DC126" s="445"/>
      <c r="DD126" s="445"/>
      <c r="DE126" s="445"/>
      <c r="DF126" s="445"/>
      <c r="DG126" s="445"/>
      <c r="DH126" s="356"/>
      <c r="DI126" s="356"/>
      <c r="DJ126" s="356"/>
      <c r="DK126" s="276"/>
      <c r="DL126" s="276"/>
      <c r="DM126" s="276"/>
      <c r="DN126" s="276"/>
      <c r="DO126" s="276"/>
      <c r="DP126" s="276"/>
      <c r="DQ126" s="276"/>
      <c r="DR126" s="276"/>
      <c r="DS126" s="276"/>
      <c r="DT126" s="276"/>
      <c r="DU126" s="276"/>
      <c r="DV126" s="299"/>
      <c r="DW126" s="299"/>
      <c r="DX126" s="299"/>
      <c r="DY126" s="61"/>
      <c r="DZ126" s="299"/>
      <c r="EA126" s="299"/>
    </row>
    <row r="127" spans="1:131" ht="6.2" customHeight="1">
      <c r="A127" s="93"/>
      <c r="B127" s="273"/>
      <c r="C127" s="273"/>
      <c r="D127" s="273"/>
      <c r="E127" s="274"/>
      <c r="F127" s="274"/>
      <c r="G127" s="274"/>
      <c r="H127" s="274"/>
      <c r="I127" s="274"/>
      <c r="J127" s="274"/>
      <c r="K127" s="274"/>
      <c r="L127" s="274"/>
      <c r="M127" s="274"/>
      <c r="N127" s="274"/>
      <c r="O127" s="274"/>
      <c r="P127" s="274"/>
      <c r="Q127" s="274"/>
      <c r="R127" s="274"/>
      <c r="S127" s="273"/>
      <c r="T127" s="276"/>
      <c r="U127" s="276"/>
      <c r="V127" s="276"/>
      <c r="W127" s="276"/>
      <c r="X127" s="276"/>
      <c r="Y127" s="276"/>
      <c r="Z127" s="276"/>
      <c r="AA127" s="276"/>
      <c r="AB127" s="276"/>
      <c r="AC127" s="276"/>
      <c r="AD127" s="276"/>
      <c r="AE127" s="276"/>
      <c r="AF127" s="276"/>
      <c r="AG127" s="276"/>
      <c r="AH127" s="276"/>
      <c r="AI127" s="276"/>
      <c r="AJ127" s="276"/>
      <c r="AK127" s="276"/>
      <c r="AL127" s="62"/>
      <c r="AM127" s="62"/>
      <c r="AN127" s="447"/>
      <c r="AO127" s="447"/>
      <c r="AP127" s="447"/>
      <c r="AQ127" s="447"/>
      <c r="AR127" s="447"/>
      <c r="AS127" s="447"/>
      <c r="AT127" s="447"/>
      <c r="AU127" s="447"/>
      <c r="AV127" s="447"/>
      <c r="AW127" s="447"/>
      <c r="AX127" s="447"/>
      <c r="AY127" s="447"/>
      <c r="AZ127" s="445"/>
      <c r="BA127" s="445"/>
      <c r="BB127" s="445"/>
      <c r="BC127" s="445"/>
      <c r="BD127" s="445"/>
      <c r="BE127" s="445"/>
      <c r="BF127" s="445"/>
      <c r="BG127" s="445"/>
      <c r="BH127" s="445"/>
      <c r="BI127" s="445"/>
      <c r="BJ127" s="445"/>
      <c r="BK127" s="445"/>
      <c r="BL127" s="445"/>
      <c r="BM127" s="445"/>
      <c r="BN127" s="445"/>
      <c r="BO127" s="356"/>
      <c r="BP127" s="356"/>
      <c r="BQ127" s="356"/>
      <c r="BR127" s="276"/>
      <c r="BS127" s="276"/>
      <c r="BT127" s="276"/>
      <c r="BU127" s="276"/>
      <c r="BV127" s="276"/>
      <c r="BW127" s="276"/>
      <c r="BX127" s="276"/>
      <c r="BY127" s="276"/>
      <c r="BZ127" s="276"/>
      <c r="CA127" s="276"/>
      <c r="CB127" s="276"/>
      <c r="CC127" s="276"/>
      <c r="CD127" s="276"/>
      <c r="CE127" s="276"/>
      <c r="CF127" s="276"/>
      <c r="CG127" s="276"/>
      <c r="CH127" s="276"/>
      <c r="CI127" s="276"/>
      <c r="CJ127" s="273"/>
      <c r="CK127" s="274"/>
      <c r="CL127" s="274"/>
      <c r="CM127" s="274"/>
      <c r="CN127" s="274"/>
      <c r="CO127" s="274"/>
      <c r="CP127" s="274"/>
      <c r="CQ127" s="274"/>
      <c r="CR127" s="274"/>
      <c r="CS127" s="274"/>
      <c r="CT127" s="274"/>
      <c r="CU127" s="274"/>
      <c r="CV127" s="273"/>
      <c r="CW127" s="276"/>
      <c r="CX127" s="276"/>
      <c r="CY127" s="276"/>
      <c r="CZ127" s="276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6"/>
      <c r="DO127" s="276"/>
      <c r="DP127" s="276"/>
      <c r="DQ127" s="276"/>
      <c r="DR127" s="276"/>
      <c r="DS127" s="276"/>
      <c r="DT127" s="276"/>
      <c r="DU127" s="276"/>
      <c r="DV127" s="299"/>
      <c r="DW127" s="299"/>
      <c r="DX127" s="299"/>
      <c r="DY127" s="61"/>
      <c r="DZ127" s="299"/>
      <c r="EA127" s="299"/>
    </row>
    <row r="128" spans="1:131" ht="6.2" customHeight="1">
      <c r="A128" s="93"/>
      <c r="B128" s="273"/>
      <c r="C128" s="273"/>
      <c r="D128" s="273"/>
      <c r="E128" s="356" t="s">
        <v>90</v>
      </c>
      <c r="F128" s="356"/>
      <c r="G128" s="356"/>
      <c r="H128" s="445"/>
      <c r="I128" s="445"/>
      <c r="J128" s="445"/>
      <c r="K128" s="445"/>
      <c r="L128" s="445"/>
      <c r="M128" s="445"/>
      <c r="N128" s="445"/>
      <c r="O128" s="356" t="s">
        <v>52</v>
      </c>
      <c r="P128" s="356"/>
      <c r="Q128" s="356"/>
      <c r="R128" s="445"/>
      <c r="S128" s="445"/>
      <c r="T128" s="445"/>
      <c r="U128" s="445"/>
      <c r="V128" s="445"/>
      <c r="W128" s="445"/>
      <c r="X128" s="445"/>
      <c r="Y128" s="356" t="s">
        <v>53</v>
      </c>
      <c r="Z128" s="356"/>
      <c r="AA128" s="356"/>
      <c r="AB128" s="445"/>
      <c r="AC128" s="445"/>
      <c r="AD128" s="445"/>
      <c r="AE128" s="445"/>
      <c r="AF128" s="445"/>
      <c r="AG128" s="445"/>
      <c r="AH128" s="445"/>
      <c r="AI128" s="356" t="s">
        <v>54</v>
      </c>
      <c r="AJ128" s="356"/>
      <c r="AK128" s="356"/>
      <c r="AL128" s="62"/>
      <c r="AM128" s="62"/>
      <c r="AN128" s="447"/>
      <c r="AO128" s="447"/>
      <c r="AP128" s="447"/>
      <c r="AQ128" s="447"/>
      <c r="AR128" s="447"/>
      <c r="AS128" s="447"/>
      <c r="AT128" s="447"/>
      <c r="AU128" s="447"/>
      <c r="AV128" s="447"/>
      <c r="AW128" s="447"/>
      <c r="AX128" s="447"/>
      <c r="AY128" s="447"/>
      <c r="AZ128" s="445"/>
      <c r="BA128" s="445"/>
      <c r="BB128" s="445"/>
      <c r="BC128" s="445"/>
      <c r="BD128" s="445"/>
      <c r="BE128" s="445"/>
      <c r="BF128" s="445"/>
      <c r="BG128" s="445"/>
      <c r="BH128" s="445"/>
      <c r="BI128" s="445"/>
      <c r="BJ128" s="445"/>
      <c r="BK128" s="445"/>
      <c r="BL128" s="445"/>
      <c r="BM128" s="445"/>
      <c r="BN128" s="445"/>
      <c r="BO128" s="356"/>
      <c r="BP128" s="356"/>
      <c r="BQ128" s="356"/>
      <c r="BR128" s="276"/>
      <c r="BS128" s="276"/>
      <c r="BT128" s="276"/>
      <c r="BU128" s="276"/>
      <c r="BV128" s="276"/>
      <c r="BW128" s="276"/>
      <c r="BX128" s="276"/>
      <c r="BY128" s="276"/>
      <c r="BZ128" s="276"/>
      <c r="CA128" s="276"/>
      <c r="CB128" s="276"/>
      <c r="CC128" s="276"/>
      <c r="CD128" s="276"/>
      <c r="CE128" s="276"/>
      <c r="CF128" s="276"/>
      <c r="CG128" s="276"/>
      <c r="CH128" s="276"/>
      <c r="CI128" s="276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6"/>
      <c r="CX128" s="276"/>
      <c r="CY128" s="276"/>
      <c r="CZ128" s="276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6"/>
      <c r="DO128" s="276"/>
      <c r="DP128" s="276"/>
      <c r="DQ128" s="276"/>
      <c r="DR128" s="276"/>
      <c r="DS128" s="276"/>
      <c r="DT128" s="276"/>
      <c r="DU128" s="276"/>
      <c r="DV128" s="299"/>
      <c r="DW128" s="299"/>
      <c r="DX128" s="299"/>
      <c r="DY128" s="61"/>
      <c r="DZ128" s="299"/>
      <c r="EA128" s="299"/>
    </row>
    <row r="129" spans="1:131" ht="6.2" customHeight="1">
      <c r="A129" s="93"/>
      <c r="B129" s="273"/>
      <c r="C129" s="273"/>
      <c r="D129" s="273"/>
      <c r="E129" s="356"/>
      <c r="F129" s="356"/>
      <c r="G129" s="356"/>
      <c r="H129" s="445"/>
      <c r="I129" s="445"/>
      <c r="J129" s="445"/>
      <c r="K129" s="445"/>
      <c r="L129" s="445"/>
      <c r="M129" s="445"/>
      <c r="N129" s="445"/>
      <c r="O129" s="356"/>
      <c r="P129" s="356"/>
      <c r="Q129" s="356"/>
      <c r="R129" s="445"/>
      <c r="S129" s="445"/>
      <c r="T129" s="445"/>
      <c r="U129" s="445"/>
      <c r="V129" s="445"/>
      <c r="W129" s="445"/>
      <c r="X129" s="445"/>
      <c r="Y129" s="356"/>
      <c r="Z129" s="356"/>
      <c r="AA129" s="356"/>
      <c r="AB129" s="445"/>
      <c r="AC129" s="445"/>
      <c r="AD129" s="445"/>
      <c r="AE129" s="445"/>
      <c r="AF129" s="445"/>
      <c r="AG129" s="445"/>
      <c r="AH129" s="445"/>
      <c r="AI129" s="356"/>
      <c r="AJ129" s="356"/>
      <c r="AK129" s="356"/>
      <c r="AL129" s="62"/>
      <c r="AM129" s="62"/>
      <c r="AN129" s="447"/>
      <c r="AO129" s="447"/>
      <c r="AP129" s="447"/>
      <c r="AQ129" s="447"/>
      <c r="AR129" s="447"/>
      <c r="AS129" s="447"/>
      <c r="AT129" s="447"/>
      <c r="AU129" s="447"/>
      <c r="AV129" s="447"/>
      <c r="AW129" s="447"/>
      <c r="AX129" s="447"/>
      <c r="AY129" s="447"/>
      <c r="AZ129" s="445"/>
      <c r="BA129" s="445"/>
      <c r="BB129" s="445"/>
      <c r="BC129" s="445"/>
      <c r="BD129" s="445"/>
      <c r="BE129" s="445"/>
      <c r="BF129" s="445"/>
      <c r="BG129" s="445"/>
      <c r="BH129" s="445"/>
      <c r="BI129" s="445"/>
      <c r="BJ129" s="445"/>
      <c r="BK129" s="445"/>
      <c r="BL129" s="445"/>
      <c r="BM129" s="445"/>
      <c r="BN129" s="445"/>
      <c r="BO129" s="356"/>
      <c r="BP129" s="356"/>
      <c r="BQ129" s="356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99"/>
      <c r="DW129" s="299"/>
      <c r="DX129" s="299"/>
      <c r="DY129" s="61"/>
      <c r="DZ129" s="299"/>
      <c r="EA129" s="299"/>
    </row>
    <row r="130" spans="1:131" ht="6.2" customHeight="1">
      <c r="A130" s="94"/>
      <c r="B130" s="276"/>
      <c r="C130" s="276"/>
      <c r="D130" s="276"/>
      <c r="E130" s="356"/>
      <c r="F130" s="356"/>
      <c r="G130" s="356"/>
      <c r="H130" s="445"/>
      <c r="I130" s="445"/>
      <c r="J130" s="445"/>
      <c r="K130" s="445"/>
      <c r="L130" s="445"/>
      <c r="M130" s="445"/>
      <c r="N130" s="445"/>
      <c r="O130" s="356"/>
      <c r="P130" s="356"/>
      <c r="Q130" s="356"/>
      <c r="R130" s="445"/>
      <c r="S130" s="445"/>
      <c r="T130" s="445"/>
      <c r="U130" s="445"/>
      <c r="V130" s="445"/>
      <c r="W130" s="445"/>
      <c r="X130" s="445"/>
      <c r="Y130" s="356"/>
      <c r="Z130" s="356"/>
      <c r="AA130" s="356"/>
      <c r="AB130" s="445"/>
      <c r="AC130" s="445"/>
      <c r="AD130" s="445"/>
      <c r="AE130" s="445"/>
      <c r="AF130" s="445"/>
      <c r="AG130" s="445"/>
      <c r="AH130" s="445"/>
      <c r="AI130" s="356"/>
      <c r="AJ130" s="356"/>
      <c r="AK130" s="356"/>
      <c r="AL130" s="62"/>
      <c r="AM130" s="62"/>
      <c r="AN130" s="447"/>
      <c r="AO130" s="447"/>
      <c r="AP130" s="447"/>
      <c r="AQ130" s="447"/>
      <c r="AR130" s="447"/>
      <c r="AS130" s="447"/>
      <c r="AT130" s="447"/>
      <c r="AU130" s="447"/>
      <c r="AV130" s="447"/>
      <c r="AW130" s="447"/>
      <c r="AX130" s="447"/>
      <c r="AY130" s="447"/>
      <c r="AZ130" s="445"/>
      <c r="BA130" s="445"/>
      <c r="BB130" s="445"/>
      <c r="BC130" s="445"/>
      <c r="BD130" s="445"/>
      <c r="BE130" s="445"/>
      <c r="BF130" s="445"/>
      <c r="BG130" s="445"/>
      <c r="BH130" s="445"/>
      <c r="BI130" s="445"/>
      <c r="BJ130" s="445"/>
      <c r="BK130" s="445"/>
      <c r="BL130" s="445"/>
      <c r="BM130" s="445"/>
      <c r="BN130" s="445"/>
      <c r="BO130" s="356"/>
      <c r="BP130" s="356"/>
      <c r="BQ130" s="356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4"/>
      <c r="CL130" s="274"/>
      <c r="CM130" s="274"/>
      <c r="CN130" s="274"/>
      <c r="CO130" s="274"/>
      <c r="CP130" s="274"/>
      <c r="CQ130" s="274"/>
      <c r="CR130" s="274"/>
      <c r="CS130" s="274"/>
      <c r="CT130" s="274"/>
      <c r="CU130" s="274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99"/>
      <c r="DW130" s="299"/>
      <c r="DX130" s="299"/>
      <c r="DY130" s="61"/>
      <c r="DZ130" s="299"/>
      <c r="EA130" s="299"/>
    </row>
    <row r="131" spans="1:131" ht="6.2" customHeight="1">
      <c r="A131" s="63"/>
      <c r="B131" s="274"/>
      <c r="C131" s="274"/>
      <c r="D131" s="274"/>
      <c r="E131" s="274"/>
      <c r="F131" s="274"/>
      <c r="G131" s="274"/>
      <c r="H131" s="274"/>
      <c r="I131" s="274"/>
      <c r="J131" s="274"/>
      <c r="K131" s="274"/>
      <c r="L131" s="274"/>
      <c r="M131" s="274"/>
      <c r="N131" s="274"/>
      <c r="O131" s="274"/>
      <c r="P131" s="274"/>
      <c r="Q131" s="274"/>
      <c r="R131" s="274"/>
      <c r="S131" s="274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4"/>
      <c r="AX131" s="274"/>
      <c r="AY131" s="274"/>
      <c r="AZ131" s="274"/>
      <c r="BA131" s="274"/>
      <c r="BB131" s="274"/>
      <c r="BC131" s="274"/>
      <c r="BD131" s="274"/>
      <c r="BE131" s="274"/>
      <c r="BF131" s="274"/>
      <c r="BG131" s="274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4"/>
      <c r="CL131" s="274"/>
      <c r="CM131" s="356" t="s">
        <v>91</v>
      </c>
      <c r="CN131" s="356"/>
      <c r="CO131" s="356"/>
      <c r="CP131" s="356"/>
      <c r="CQ131" s="356"/>
      <c r="CR131" s="356"/>
      <c r="CS131" s="445"/>
      <c r="CT131" s="445"/>
      <c r="CU131" s="445"/>
      <c r="CV131" s="445"/>
      <c r="CW131" s="445"/>
      <c r="CX131" s="445"/>
      <c r="CY131" s="445"/>
      <c r="CZ131" s="445"/>
      <c r="DA131" s="445"/>
      <c r="DB131" s="445"/>
      <c r="DC131" s="445"/>
      <c r="DD131" s="445"/>
      <c r="DE131" s="445"/>
      <c r="DF131" s="445"/>
      <c r="DG131" s="445"/>
      <c r="DH131" s="445"/>
      <c r="DI131" s="445"/>
      <c r="DJ131" s="445"/>
      <c r="DK131" s="445"/>
      <c r="DL131" s="445"/>
      <c r="DM131" s="445"/>
      <c r="DN131" s="445"/>
      <c r="DO131" s="445"/>
      <c r="DP131" s="445"/>
      <c r="DQ131" s="445"/>
      <c r="DR131" s="445"/>
      <c r="DS131" s="273"/>
      <c r="DT131" s="273"/>
      <c r="DU131" s="273"/>
      <c r="DV131" s="299"/>
      <c r="DW131" s="299"/>
      <c r="DX131" s="299"/>
      <c r="DY131" s="61"/>
      <c r="DZ131" s="299"/>
      <c r="EA131" s="299"/>
    </row>
    <row r="132" spans="1:131" ht="6.2" customHeight="1">
      <c r="A132" s="63"/>
      <c r="B132" s="274"/>
      <c r="C132" s="274"/>
      <c r="D132" s="274"/>
      <c r="E132" s="356" t="s">
        <v>90</v>
      </c>
      <c r="F132" s="356"/>
      <c r="G132" s="356"/>
      <c r="H132" s="445"/>
      <c r="I132" s="445"/>
      <c r="J132" s="445"/>
      <c r="K132" s="445"/>
      <c r="L132" s="445"/>
      <c r="M132" s="445"/>
      <c r="N132" s="445"/>
      <c r="O132" s="356" t="s">
        <v>52</v>
      </c>
      <c r="P132" s="356"/>
      <c r="Q132" s="356"/>
      <c r="R132" s="445"/>
      <c r="S132" s="445"/>
      <c r="T132" s="445"/>
      <c r="U132" s="445"/>
      <c r="V132" s="445"/>
      <c r="W132" s="445"/>
      <c r="X132" s="445"/>
      <c r="Y132" s="356" t="s">
        <v>53</v>
      </c>
      <c r="Z132" s="356"/>
      <c r="AA132" s="356"/>
      <c r="AB132" s="445"/>
      <c r="AC132" s="445"/>
      <c r="AD132" s="445"/>
      <c r="AE132" s="445"/>
      <c r="AF132" s="445"/>
      <c r="AG132" s="445"/>
      <c r="AH132" s="445"/>
      <c r="AI132" s="356" t="s">
        <v>54</v>
      </c>
      <c r="AJ132" s="356"/>
      <c r="AK132" s="356"/>
      <c r="AL132" s="273"/>
      <c r="AM132" s="273"/>
      <c r="AN132" s="447" t="s">
        <v>89</v>
      </c>
      <c r="AO132" s="447"/>
      <c r="AP132" s="447"/>
      <c r="AQ132" s="447"/>
      <c r="AR132" s="447"/>
      <c r="AS132" s="447"/>
      <c r="AT132" s="447"/>
      <c r="AU132" s="447"/>
      <c r="AV132" s="447"/>
      <c r="AW132" s="447"/>
      <c r="AX132" s="447"/>
      <c r="AY132" s="447"/>
      <c r="AZ132" s="445"/>
      <c r="BA132" s="445"/>
      <c r="BB132" s="445"/>
      <c r="BC132" s="445"/>
      <c r="BD132" s="445"/>
      <c r="BE132" s="445"/>
      <c r="BF132" s="445"/>
      <c r="BG132" s="445"/>
      <c r="BH132" s="445"/>
      <c r="BI132" s="445"/>
      <c r="BJ132" s="445"/>
      <c r="BK132" s="445"/>
      <c r="BL132" s="445"/>
      <c r="BM132" s="445"/>
      <c r="BN132" s="445"/>
      <c r="BO132" s="356" t="s">
        <v>44</v>
      </c>
      <c r="BP132" s="356"/>
      <c r="BQ132" s="356"/>
      <c r="BR132" s="273"/>
      <c r="BS132" s="273"/>
      <c r="BT132" s="273"/>
      <c r="BU132" s="356" t="s">
        <v>92</v>
      </c>
      <c r="BV132" s="356"/>
      <c r="BW132" s="356"/>
      <c r="BX132" s="356"/>
      <c r="BY132" s="356"/>
      <c r="BZ132" s="356"/>
      <c r="CA132" s="356"/>
      <c r="CB132" s="356"/>
      <c r="CC132" s="356"/>
      <c r="CD132" s="356"/>
      <c r="CE132" s="356"/>
      <c r="CF132" s="356"/>
      <c r="CG132" s="356"/>
      <c r="CH132" s="356"/>
      <c r="CI132" s="356"/>
      <c r="CJ132" s="356"/>
      <c r="CK132" s="356"/>
      <c r="CL132" s="273"/>
      <c r="CM132" s="356"/>
      <c r="CN132" s="356"/>
      <c r="CO132" s="356"/>
      <c r="CP132" s="356"/>
      <c r="CQ132" s="356"/>
      <c r="CR132" s="356"/>
      <c r="CS132" s="445"/>
      <c r="CT132" s="445"/>
      <c r="CU132" s="445"/>
      <c r="CV132" s="445"/>
      <c r="CW132" s="445"/>
      <c r="CX132" s="445"/>
      <c r="CY132" s="445"/>
      <c r="CZ132" s="445"/>
      <c r="DA132" s="445"/>
      <c r="DB132" s="445"/>
      <c r="DC132" s="445"/>
      <c r="DD132" s="445"/>
      <c r="DE132" s="445"/>
      <c r="DF132" s="445"/>
      <c r="DG132" s="445"/>
      <c r="DH132" s="445"/>
      <c r="DI132" s="445"/>
      <c r="DJ132" s="445"/>
      <c r="DK132" s="445"/>
      <c r="DL132" s="445"/>
      <c r="DM132" s="445"/>
      <c r="DN132" s="445"/>
      <c r="DO132" s="445"/>
      <c r="DP132" s="445"/>
      <c r="DQ132" s="445"/>
      <c r="DR132" s="445"/>
      <c r="DS132" s="273"/>
      <c r="DT132" s="273"/>
      <c r="DU132" s="273"/>
      <c r="DV132" s="299"/>
      <c r="DW132" s="299"/>
      <c r="DX132" s="299"/>
      <c r="DY132" s="61"/>
      <c r="DZ132" s="299"/>
      <c r="EA132" s="299"/>
    </row>
    <row r="133" spans="1:131" ht="6.2" customHeight="1">
      <c r="A133" s="63"/>
      <c r="B133" s="274"/>
      <c r="C133" s="274"/>
      <c r="D133" s="274"/>
      <c r="E133" s="356"/>
      <c r="F133" s="356"/>
      <c r="G133" s="356"/>
      <c r="H133" s="445"/>
      <c r="I133" s="445"/>
      <c r="J133" s="445"/>
      <c r="K133" s="445"/>
      <c r="L133" s="445"/>
      <c r="M133" s="445"/>
      <c r="N133" s="445"/>
      <c r="O133" s="356"/>
      <c r="P133" s="356"/>
      <c r="Q133" s="356"/>
      <c r="R133" s="445"/>
      <c r="S133" s="445"/>
      <c r="T133" s="445"/>
      <c r="U133" s="445"/>
      <c r="V133" s="445"/>
      <c r="W133" s="445"/>
      <c r="X133" s="445"/>
      <c r="Y133" s="356"/>
      <c r="Z133" s="356"/>
      <c r="AA133" s="356"/>
      <c r="AB133" s="445"/>
      <c r="AC133" s="445"/>
      <c r="AD133" s="445"/>
      <c r="AE133" s="445"/>
      <c r="AF133" s="445"/>
      <c r="AG133" s="445"/>
      <c r="AH133" s="445"/>
      <c r="AI133" s="356"/>
      <c r="AJ133" s="356"/>
      <c r="AK133" s="356"/>
      <c r="AL133" s="273"/>
      <c r="AM133" s="273"/>
      <c r="AN133" s="447"/>
      <c r="AO133" s="447"/>
      <c r="AP133" s="447"/>
      <c r="AQ133" s="447"/>
      <c r="AR133" s="447"/>
      <c r="AS133" s="447"/>
      <c r="AT133" s="447"/>
      <c r="AU133" s="447"/>
      <c r="AV133" s="447"/>
      <c r="AW133" s="447"/>
      <c r="AX133" s="447"/>
      <c r="AY133" s="447"/>
      <c r="AZ133" s="445"/>
      <c r="BA133" s="445"/>
      <c r="BB133" s="445"/>
      <c r="BC133" s="445"/>
      <c r="BD133" s="445"/>
      <c r="BE133" s="445"/>
      <c r="BF133" s="445"/>
      <c r="BG133" s="445"/>
      <c r="BH133" s="445"/>
      <c r="BI133" s="445"/>
      <c r="BJ133" s="445"/>
      <c r="BK133" s="445"/>
      <c r="BL133" s="445"/>
      <c r="BM133" s="445"/>
      <c r="BN133" s="445"/>
      <c r="BO133" s="356"/>
      <c r="BP133" s="356"/>
      <c r="BQ133" s="356"/>
      <c r="BR133" s="273"/>
      <c r="BS133" s="273"/>
      <c r="BT133" s="273"/>
      <c r="BU133" s="356"/>
      <c r="BV133" s="356"/>
      <c r="BW133" s="356"/>
      <c r="BX133" s="356"/>
      <c r="BY133" s="356"/>
      <c r="BZ133" s="356"/>
      <c r="CA133" s="356"/>
      <c r="CB133" s="356"/>
      <c r="CC133" s="356"/>
      <c r="CD133" s="356"/>
      <c r="CE133" s="356"/>
      <c r="CF133" s="356"/>
      <c r="CG133" s="356"/>
      <c r="CH133" s="356"/>
      <c r="CI133" s="356"/>
      <c r="CJ133" s="356"/>
      <c r="CK133" s="356"/>
      <c r="CL133" s="274"/>
      <c r="CM133" s="356"/>
      <c r="CN133" s="356"/>
      <c r="CO133" s="356"/>
      <c r="CP133" s="356"/>
      <c r="CQ133" s="356"/>
      <c r="CR133" s="356"/>
      <c r="CS133" s="445"/>
      <c r="CT133" s="445"/>
      <c r="CU133" s="445"/>
      <c r="CV133" s="445"/>
      <c r="CW133" s="445"/>
      <c r="CX133" s="445"/>
      <c r="CY133" s="445"/>
      <c r="CZ133" s="445"/>
      <c r="DA133" s="445"/>
      <c r="DB133" s="445"/>
      <c r="DC133" s="445"/>
      <c r="DD133" s="445"/>
      <c r="DE133" s="445"/>
      <c r="DF133" s="445"/>
      <c r="DG133" s="445"/>
      <c r="DH133" s="445"/>
      <c r="DI133" s="445"/>
      <c r="DJ133" s="445"/>
      <c r="DK133" s="445"/>
      <c r="DL133" s="445"/>
      <c r="DM133" s="445"/>
      <c r="DN133" s="445"/>
      <c r="DO133" s="445"/>
      <c r="DP133" s="445"/>
      <c r="DQ133" s="445"/>
      <c r="DR133" s="445"/>
      <c r="DS133" s="273"/>
      <c r="DT133" s="273"/>
      <c r="DU133" s="273"/>
      <c r="DV133" s="299"/>
      <c r="DW133" s="299"/>
      <c r="DX133" s="299"/>
      <c r="DY133" s="61"/>
      <c r="DZ133" s="299"/>
      <c r="EA133" s="299"/>
    </row>
    <row r="134" spans="1:131" ht="6.2" customHeight="1">
      <c r="A134" s="63"/>
      <c r="B134" s="274"/>
      <c r="C134" s="274"/>
      <c r="D134" s="274"/>
      <c r="E134" s="356"/>
      <c r="F134" s="356"/>
      <c r="G134" s="356"/>
      <c r="H134" s="445"/>
      <c r="I134" s="445"/>
      <c r="J134" s="445"/>
      <c r="K134" s="445"/>
      <c r="L134" s="445"/>
      <c r="M134" s="445"/>
      <c r="N134" s="445"/>
      <c r="O134" s="356"/>
      <c r="P134" s="356"/>
      <c r="Q134" s="356"/>
      <c r="R134" s="445"/>
      <c r="S134" s="445"/>
      <c r="T134" s="445"/>
      <c r="U134" s="445"/>
      <c r="V134" s="445"/>
      <c r="W134" s="445"/>
      <c r="X134" s="445"/>
      <c r="Y134" s="356"/>
      <c r="Z134" s="356"/>
      <c r="AA134" s="356"/>
      <c r="AB134" s="445"/>
      <c r="AC134" s="445"/>
      <c r="AD134" s="445"/>
      <c r="AE134" s="445"/>
      <c r="AF134" s="445"/>
      <c r="AG134" s="445"/>
      <c r="AH134" s="445"/>
      <c r="AI134" s="356"/>
      <c r="AJ134" s="356"/>
      <c r="AK134" s="356"/>
      <c r="AL134" s="273"/>
      <c r="AM134" s="273"/>
      <c r="AN134" s="447"/>
      <c r="AO134" s="447"/>
      <c r="AP134" s="447"/>
      <c r="AQ134" s="447"/>
      <c r="AR134" s="447"/>
      <c r="AS134" s="447"/>
      <c r="AT134" s="447"/>
      <c r="AU134" s="447"/>
      <c r="AV134" s="447"/>
      <c r="AW134" s="447"/>
      <c r="AX134" s="447"/>
      <c r="AY134" s="447"/>
      <c r="AZ134" s="445"/>
      <c r="BA134" s="445"/>
      <c r="BB134" s="445"/>
      <c r="BC134" s="445"/>
      <c r="BD134" s="445"/>
      <c r="BE134" s="445"/>
      <c r="BF134" s="445"/>
      <c r="BG134" s="445"/>
      <c r="BH134" s="445"/>
      <c r="BI134" s="445"/>
      <c r="BJ134" s="445"/>
      <c r="BK134" s="445"/>
      <c r="BL134" s="445"/>
      <c r="BM134" s="445"/>
      <c r="BN134" s="445"/>
      <c r="BO134" s="356"/>
      <c r="BP134" s="356"/>
      <c r="BQ134" s="356"/>
      <c r="BR134" s="273"/>
      <c r="BS134" s="273"/>
      <c r="BT134" s="273"/>
      <c r="BU134" s="356"/>
      <c r="BV134" s="356"/>
      <c r="BW134" s="356"/>
      <c r="BX134" s="356"/>
      <c r="BY134" s="356"/>
      <c r="BZ134" s="356"/>
      <c r="CA134" s="356"/>
      <c r="CB134" s="356"/>
      <c r="CC134" s="356"/>
      <c r="CD134" s="356"/>
      <c r="CE134" s="356"/>
      <c r="CF134" s="356"/>
      <c r="CG134" s="356"/>
      <c r="CH134" s="356"/>
      <c r="CI134" s="356"/>
      <c r="CJ134" s="356"/>
      <c r="CK134" s="356"/>
      <c r="CL134" s="274"/>
      <c r="CM134" s="356"/>
      <c r="CN134" s="356"/>
      <c r="CO134" s="356"/>
      <c r="CP134" s="356"/>
      <c r="CQ134" s="356"/>
      <c r="CR134" s="356"/>
      <c r="CS134" s="445"/>
      <c r="CT134" s="445"/>
      <c r="CU134" s="445"/>
      <c r="CV134" s="445"/>
      <c r="CW134" s="445"/>
      <c r="CX134" s="445"/>
      <c r="CY134" s="445"/>
      <c r="CZ134" s="445"/>
      <c r="DA134" s="445"/>
      <c r="DB134" s="445"/>
      <c r="DC134" s="445"/>
      <c r="DD134" s="445"/>
      <c r="DE134" s="445"/>
      <c r="DF134" s="445"/>
      <c r="DG134" s="445"/>
      <c r="DH134" s="445"/>
      <c r="DI134" s="445"/>
      <c r="DJ134" s="445"/>
      <c r="DK134" s="445"/>
      <c r="DL134" s="445"/>
      <c r="DM134" s="445"/>
      <c r="DN134" s="445"/>
      <c r="DO134" s="445"/>
      <c r="DP134" s="445"/>
      <c r="DQ134" s="445"/>
      <c r="DR134" s="445"/>
      <c r="DS134" s="273"/>
      <c r="DT134" s="273"/>
      <c r="DU134" s="273"/>
      <c r="DV134" s="299"/>
      <c r="DW134" s="299"/>
      <c r="DX134" s="299"/>
      <c r="DY134" s="61"/>
      <c r="DZ134" s="299"/>
      <c r="EA134" s="299"/>
    </row>
    <row r="135" spans="1:131" ht="6.2" customHeight="1">
      <c r="A135" s="93"/>
      <c r="B135" s="273"/>
      <c r="C135" s="273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447"/>
      <c r="AO135" s="447"/>
      <c r="AP135" s="447"/>
      <c r="AQ135" s="447"/>
      <c r="AR135" s="447"/>
      <c r="AS135" s="447"/>
      <c r="AT135" s="447"/>
      <c r="AU135" s="447"/>
      <c r="AV135" s="447"/>
      <c r="AW135" s="447"/>
      <c r="AX135" s="447"/>
      <c r="AY135" s="447"/>
      <c r="AZ135" s="445"/>
      <c r="BA135" s="445"/>
      <c r="BB135" s="445"/>
      <c r="BC135" s="445"/>
      <c r="BD135" s="445"/>
      <c r="BE135" s="445"/>
      <c r="BF135" s="445"/>
      <c r="BG135" s="445"/>
      <c r="BH135" s="445"/>
      <c r="BI135" s="445"/>
      <c r="BJ135" s="445"/>
      <c r="BK135" s="445"/>
      <c r="BL135" s="445"/>
      <c r="BM135" s="445"/>
      <c r="BN135" s="445"/>
      <c r="BO135" s="356"/>
      <c r="BP135" s="356"/>
      <c r="BQ135" s="356"/>
      <c r="BR135" s="273"/>
      <c r="BS135" s="273"/>
      <c r="BT135" s="273"/>
      <c r="BU135" s="356"/>
      <c r="BV135" s="356"/>
      <c r="BW135" s="356"/>
      <c r="BX135" s="356"/>
      <c r="BY135" s="356"/>
      <c r="BZ135" s="356"/>
      <c r="CA135" s="356"/>
      <c r="CB135" s="356"/>
      <c r="CC135" s="356"/>
      <c r="CD135" s="356"/>
      <c r="CE135" s="356"/>
      <c r="CF135" s="356"/>
      <c r="CG135" s="356"/>
      <c r="CH135" s="356"/>
      <c r="CI135" s="356"/>
      <c r="CJ135" s="356"/>
      <c r="CK135" s="356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99"/>
      <c r="DW135" s="299"/>
      <c r="DX135" s="299"/>
      <c r="DY135" s="61"/>
      <c r="DZ135" s="299"/>
      <c r="EA135" s="299"/>
    </row>
    <row r="136" spans="1:131" ht="6.2" customHeight="1">
      <c r="A136" s="94"/>
      <c r="B136" s="276"/>
      <c r="C136" s="276"/>
      <c r="D136" s="276"/>
      <c r="E136" s="356" t="s">
        <v>90</v>
      </c>
      <c r="F136" s="356"/>
      <c r="G136" s="356"/>
      <c r="H136" s="445"/>
      <c r="I136" s="445"/>
      <c r="J136" s="445"/>
      <c r="K136" s="445"/>
      <c r="L136" s="445"/>
      <c r="M136" s="445"/>
      <c r="N136" s="445"/>
      <c r="O136" s="356" t="s">
        <v>52</v>
      </c>
      <c r="P136" s="356"/>
      <c r="Q136" s="356"/>
      <c r="R136" s="445"/>
      <c r="S136" s="445"/>
      <c r="T136" s="445"/>
      <c r="U136" s="445"/>
      <c r="V136" s="445"/>
      <c r="W136" s="445"/>
      <c r="X136" s="445"/>
      <c r="Y136" s="356" t="s">
        <v>53</v>
      </c>
      <c r="Z136" s="356"/>
      <c r="AA136" s="356"/>
      <c r="AB136" s="445"/>
      <c r="AC136" s="445"/>
      <c r="AD136" s="445"/>
      <c r="AE136" s="445"/>
      <c r="AF136" s="445"/>
      <c r="AG136" s="445"/>
      <c r="AH136" s="445"/>
      <c r="AI136" s="356" t="s">
        <v>54</v>
      </c>
      <c r="AJ136" s="356"/>
      <c r="AK136" s="356"/>
      <c r="AL136" s="273"/>
      <c r="AM136" s="273"/>
      <c r="AN136" s="447"/>
      <c r="AO136" s="447"/>
      <c r="AP136" s="447"/>
      <c r="AQ136" s="447"/>
      <c r="AR136" s="447"/>
      <c r="AS136" s="447"/>
      <c r="AT136" s="447"/>
      <c r="AU136" s="447"/>
      <c r="AV136" s="447"/>
      <c r="AW136" s="447"/>
      <c r="AX136" s="447"/>
      <c r="AY136" s="447"/>
      <c r="AZ136" s="445"/>
      <c r="BA136" s="445"/>
      <c r="BB136" s="445"/>
      <c r="BC136" s="445"/>
      <c r="BD136" s="445"/>
      <c r="BE136" s="445"/>
      <c r="BF136" s="445"/>
      <c r="BG136" s="445"/>
      <c r="BH136" s="445"/>
      <c r="BI136" s="445"/>
      <c r="BJ136" s="445"/>
      <c r="BK136" s="445"/>
      <c r="BL136" s="445"/>
      <c r="BM136" s="445"/>
      <c r="BN136" s="445"/>
      <c r="BO136" s="356"/>
      <c r="BP136" s="356"/>
      <c r="BQ136" s="356"/>
      <c r="BR136" s="273"/>
      <c r="BS136" s="273"/>
      <c r="BT136" s="273"/>
      <c r="BU136" s="356"/>
      <c r="BV136" s="356"/>
      <c r="BW136" s="356"/>
      <c r="BX136" s="356"/>
      <c r="BY136" s="356"/>
      <c r="BZ136" s="356"/>
      <c r="CA136" s="356"/>
      <c r="CB136" s="356"/>
      <c r="CC136" s="356"/>
      <c r="CD136" s="356"/>
      <c r="CE136" s="356"/>
      <c r="CF136" s="356"/>
      <c r="CG136" s="356"/>
      <c r="CH136" s="356"/>
      <c r="CI136" s="356"/>
      <c r="CJ136" s="356"/>
      <c r="CK136" s="356"/>
      <c r="CL136" s="276"/>
      <c r="CM136" s="356" t="s">
        <v>93</v>
      </c>
      <c r="CN136" s="356"/>
      <c r="CO136" s="356"/>
      <c r="CP136" s="356"/>
      <c r="CQ136" s="356"/>
      <c r="CR136" s="356"/>
      <c r="CS136" s="445"/>
      <c r="CT136" s="445"/>
      <c r="CU136" s="445"/>
      <c r="CV136" s="445"/>
      <c r="CW136" s="445"/>
      <c r="CX136" s="445"/>
      <c r="CY136" s="445"/>
      <c r="CZ136" s="445"/>
      <c r="DA136" s="445"/>
      <c r="DB136" s="445"/>
      <c r="DC136" s="445"/>
      <c r="DD136" s="445"/>
      <c r="DE136" s="445"/>
      <c r="DF136" s="445"/>
      <c r="DG136" s="445"/>
      <c r="DH136" s="445"/>
      <c r="DI136" s="445"/>
      <c r="DJ136" s="445"/>
      <c r="DK136" s="445"/>
      <c r="DL136" s="445"/>
      <c r="DM136" s="445"/>
      <c r="DN136" s="445"/>
      <c r="DO136" s="445"/>
      <c r="DP136" s="445"/>
      <c r="DQ136" s="445"/>
      <c r="DR136" s="445"/>
      <c r="DS136" s="448"/>
      <c r="DT136" s="356"/>
      <c r="DU136" s="356"/>
      <c r="DV136" s="356"/>
      <c r="DW136" s="299"/>
      <c r="DX136" s="299"/>
      <c r="DY136" s="61"/>
      <c r="DZ136" s="299"/>
      <c r="EA136" s="299"/>
    </row>
    <row r="137" spans="1:131" ht="6.2" customHeight="1">
      <c r="A137" s="94"/>
      <c r="B137" s="276"/>
      <c r="C137" s="276"/>
      <c r="D137" s="276"/>
      <c r="E137" s="356"/>
      <c r="F137" s="356"/>
      <c r="G137" s="356"/>
      <c r="H137" s="445"/>
      <c r="I137" s="445"/>
      <c r="J137" s="445"/>
      <c r="K137" s="445"/>
      <c r="L137" s="445"/>
      <c r="M137" s="445"/>
      <c r="N137" s="445"/>
      <c r="O137" s="356"/>
      <c r="P137" s="356"/>
      <c r="Q137" s="356"/>
      <c r="R137" s="445"/>
      <c r="S137" s="445"/>
      <c r="T137" s="445"/>
      <c r="U137" s="445"/>
      <c r="V137" s="445"/>
      <c r="W137" s="445"/>
      <c r="X137" s="445"/>
      <c r="Y137" s="356"/>
      <c r="Z137" s="356"/>
      <c r="AA137" s="356"/>
      <c r="AB137" s="445"/>
      <c r="AC137" s="445"/>
      <c r="AD137" s="445"/>
      <c r="AE137" s="445"/>
      <c r="AF137" s="445"/>
      <c r="AG137" s="445"/>
      <c r="AH137" s="445"/>
      <c r="AI137" s="356"/>
      <c r="AJ137" s="356"/>
      <c r="AK137" s="356"/>
      <c r="AL137" s="273"/>
      <c r="AM137" s="273"/>
      <c r="AN137" s="447"/>
      <c r="AO137" s="447"/>
      <c r="AP137" s="447"/>
      <c r="AQ137" s="447"/>
      <c r="AR137" s="447"/>
      <c r="AS137" s="447"/>
      <c r="AT137" s="447"/>
      <c r="AU137" s="447"/>
      <c r="AV137" s="447"/>
      <c r="AW137" s="447"/>
      <c r="AX137" s="447"/>
      <c r="AY137" s="447"/>
      <c r="AZ137" s="445"/>
      <c r="BA137" s="445"/>
      <c r="BB137" s="445"/>
      <c r="BC137" s="445"/>
      <c r="BD137" s="445"/>
      <c r="BE137" s="445"/>
      <c r="BF137" s="445"/>
      <c r="BG137" s="445"/>
      <c r="BH137" s="445"/>
      <c r="BI137" s="445"/>
      <c r="BJ137" s="445"/>
      <c r="BK137" s="445"/>
      <c r="BL137" s="445"/>
      <c r="BM137" s="445"/>
      <c r="BN137" s="445"/>
      <c r="BO137" s="356"/>
      <c r="BP137" s="356"/>
      <c r="BQ137" s="356"/>
      <c r="BR137" s="274"/>
      <c r="BS137" s="274"/>
      <c r="BT137" s="274"/>
      <c r="BU137" s="356"/>
      <c r="BV137" s="356"/>
      <c r="BW137" s="356"/>
      <c r="BX137" s="356"/>
      <c r="BY137" s="356"/>
      <c r="BZ137" s="356"/>
      <c r="CA137" s="356"/>
      <c r="CB137" s="356"/>
      <c r="CC137" s="356"/>
      <c r="CD137" s="356"/>
      <c r="CE137" s="356"/>
      <c r="CF137" s="356"/>
      <c r="CG137" s="356"/>
      <c r="CH137" s="356"/>
      <c r="CI137" s="356"/>
      <c r="CJ137" s="356"/>
      <c r="CK137" s="356"/>
      <c r="CL137" s="276"/>
      <c r="CM137" s="356"/>
      <c r="CN137" s="356"/>
      <c r="CO137" s="356"/>
      <c r="CP137" s="356"/>
      <c r="CQ137" s="356"/>
      <c r="CR137" s="356"/>
      <c r="CS137" s="445"/>
      <c r="CT137" s="445"/>
      <c r="CU137" s="445"/>
      <c r="CV137" s="445"/>
      <c r="CW137" s="445"/>
      <c r="CX137" s="445"/>
      <c r="CY137" s="445"/>
      <c r="CZ137" s="445"/>
      <c r="DA137" s="445"/>
      <c r="DB137" s="445"/>
      <c r="DC137" s="445"/>
      <c r="DD137" s="445"/>
      <c r="DE137" s="445"/>
      <c r="DF137" s="445"/>
      <c r="DG137" s="445"/>
      <c r="DH137" s="445"/>
      <c r="DI137" s="445"/>
      <c r="DJ137" s="445"/>
      <c r="DK137" s="445"/>
      <c r="DL137" s="445"/>
      <c r="DM137" s="445"/>
      <c r="DN137" s="445"/>
      <c r="DO137" s="445"/>
      <c r="DP137" s="445"/>
      <c r="DQ137" s="445"/>
      <c r="DR137" s="445"/>
      <c r="DS137" s="356"/>
      <c r="DT137" s="356"/>
      <c r="DU137" s="356"/>
      <c r="DV137" s="356"/>
      <c r="DW137" s="299"/>
      <c r="DX137" s="299"/>
      <c r="DY137" s="61"/>
      <c r="DZ137" s="299"/>
      <c r="EA137" s="299"/>
    </row>
    <row r="138" spans="1:131" ht="6.2" customHeight="1">
      <c r="A138" s="93"/>
      <c r="B138" s="273"/>
      <c r="C138" s="273"/>
      <c r="D138" s="273"/>
      <c r="E138" s="356"/>
      <c r="F138" s="356"/>
      <c r="G138" s="356"/>
      <c r="H138" s="445"/>
      <c r="I138" s="445"/>
      <c r="J138" s="445"/>
      <c r="K138" s="445"/>
      <c r="L138" s="445"/>
      <c r="M138" s="445"/>
      <c r="N138" s="445"/>
      <c r="O138" s="356"/>
      <c r="P138" s="356"/>
      <c r="Q138" s="356"/>
      <c r="R138" s="445"/>
      <c r="S138" s="445"/>
      <c r="T138" s="445"/>
      <c r="U138" s="445"/>
      <c r="V138" s="445"/>
      <c r="W138" s="445"/>
      <c r="X138" s="445"/>
      <c r="Y138" s="356"/>
      <c r="Z138" s="356"/>
      <c r="AA138" s="356"/>
      <c r="AB138" s="445"/>
      <c r="AC138" s="445"/>
      <c r="AD138" s="445"/>
      <c r="AE138" s="445"/>
      <c r="AF138" s="445"/>
      <c r="AG138" s="445"/>
      <c r="AH138" s="445"/>
      <c r="AI138" s="356"/>
      <c r="AJ138" s="356"/>
      <c r="AK138" s="356"/>
      <c r="AL138" s="273"/>
      <c r="AM138" s="273"/>
      <c r="AN138" s="447"/>
      <c r="AO138" s="447"/>
      <c r="AP138" s="447"/>
      <c r="AQ138" s="447"/>
      <c r="AR138" s="447"/>
      <c r="AS138" s="447"/>
      <c r="AT138" s="447"/>
      <c r="AU138" s="447"/>
      <c r="AV138" s="447"/>
      <c r="AW138" s="447"/>
      <c r="AX138" s="447"/>
      <c r="AY138" s="447"/>
      <c r="AZ138" s="445"/>
      <c r="BA138" s="445"/>
      <c r="BB138" s="445"/>
      <c r="BC138" s="445"/>
      <c r="BD138" s="445"/>
      <c r="BE138" s="445"/>
      <c r="BF138" s="445"/>
      <c r="BG138" s="445"/>
      <c r="BH138" s="445"/>
      <c r="BI138" s="445"/>
      <c r="BJ138" s="445"/>
      <c r="BK138" s="445"/>
      <c r="BL138" s="445"/>
      <c r="BM138" s="445"/>
      <c r="BN138" s="445"/>
      <c r="BO138" s="356"/>
      <c r="BP138" s="356"/>
      <c r="BQ138" s="356"/>
      <c r="BR138" s="274"/>
      <c r="BS138" s="274"/>
      <c r="BT138" s="274"/>
      <c r="BU138" s="356"/>
      <c r="BV138" s="356"/>
      <c r="BW138" s="356"/>
      <c r="BX138" s="356"/>
      <c r="BY138" s="356"/>
      <c r="BZ138" s="356"/>
      <c r="CA138" s="356"/>
      <c r="CB138" s="356"/>
      <c r="CC138" s="356"/>
      <c r="CD138" s="356"/>
      <c r="CE138" s="356"/>
      <c r="CF138" s="356"/>
      <c r="CG138" s="356"/>
      <c r="CH138" s="356"/>
      <c r="CI138" s="356"/>
      <c r="CJ138" s="356"/>
      <c r="CK138" s="356"/>
      <c r="CL138" s="276"/>
      <c r="CM138" s="356"/>
      <c r="CN138" s="356"/>
      <c r="CO138" s="356"/>
      <c r="CP138" s="356"/>
      <c r="CQ138" s="356"/>
      <c r="CR138" s="356"/>
      <c r="CS138" s="445"/>
      <c r="CT138" s="445"/>
      <c r="CU138" s="445"/>
      <c r="CV138" s="445"/>
      <c r="CW138" s="445"/>
      <c r="CX138" s="445"/>
      <c r="CY138" s="445"/>
      <c r="CZ138" s="445"/>
      <c r="DA138" s="445"/>
      <c r="DB138" s="445"/>
      <c r="DC138" s="445"/>
      <c r="DD138" s="445"/>
      <c r="DE138" s="445"/>
      <c r="DF138" s="445"/>
      <c r="DG138" s="445"/>
      <c r="DH138" s="445"/>
      <c r="DI138" s="445"/>
      <c r="DJ138" s="445"/>
      <c r="DK138" s="445"/>
      <c r="DL138" s="445"/>
      <c r="DM138" s="445"/>
      <c r="DN138" s="445"/>
      <c r="DO138" s="445"/>
      <c r="DP138" s="445"/>
      <c r="DQ138" s="445"/>
      <c r="DR138" s="445"/>
      <c r="DS138" s="356"/>
      <c r="DT138" s="356"/>
      <c r="DU138" s="356"/>
      <c r="DV138" s="356"/>
      <c r="DW138" s="299"/>
      <c r="DX138" s="299"/>
      <c r="DY138" s="61"/>
      <c r="DZ138" s="299"/>
      <c r="EA138" s="299"/>
    </row>
    <row r="139" spans="1:131" ht="6.2" customHeight="1">
      <c r="A139" s="94"/>
      <c r="B139" s="276"/>
      <c r="C139" s="276"/>
      <c r="D139" s="276"/>
      <c r="E139" s="276"/>
      <c r="F139" s="276"/>
      <c r="G139" s="276"/>
      <c r="H139" s="276"/>
      <c r="I139" s="276"/>
      <c r="J139" s="276"/>
      <c r="K139" s="276"/>
      <c r="L139" s="276"/>
      <c r="M139" s="276"/>
      <c r="N139" s="276"/>
      <c r="O139" s="276"/>
      <c r="P139" s="276"/>
      <c r="Q139" s="276"/>
      <c r="R139" s="276"/>
      <c r="S139" s="276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4"/>
      <c r="BK139" s="274"/>
      <c r="BL139" s="274"/>
      <c r="BM139" s="274"/>
      <c r="BN139" s="274"/>
      <c r="BO139" s="274"/>
      <c r="BP139" s="274"/>
      <c r="BQ139" s="274"/>
      <c r="BR139" s="274"/>
      <c r="BS139" s="274"/>
      <c r="BT139" s="274"/>
      <c r="BU139" s="274"/>
      <c r="BV139" s="274"/>
      <c r="BW139" s="274"/>
      <c r="BX139" s="273"/>
      <c r="BY139" s="276"/>
      <c r="BZ139" s="276"/>
      <c r="CA139" s="276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356"/>
      <c r="CN139" s="356"/>
      <c r="CO139" s="356"/>
      <c r="CP139" s="356"/>
      <c r="CQ139" s="356"/>
      <c r="CR139" s="356"/>
      <c r="CS139" s="445"/>
      <c r="CT139" s="445"/>
      <c r="CU139" s="445"/>
      <c r="CV139" s="445"/>
      <c r="CW139" s="445"/>
      <c r="CX139" s="445"/>
      <c r="CY139" s="445"/>
      <c r="CZ139" s="445"/>
      <c r="DA139" s="445"/>
      <c r="DB139" s="445"/>
      <c r="DC139" s="445"/>
      <c r="DD139" s="445"/>
      <c r="DE139" s="445"/>
      <c r="DF139" s="445"/>
      <c r="DG139" s="445"/>
      <c r="DH139" s="445"/>
      <c r="DI139" s="445"/>
      <c r="DJ139" s="445"/>
      <c r="DK139" s="445"/>
      <c r="DL139" s="445"/>
      <c r="DM139" s="445"/>
      <c r="DN139" s="445"/>
      <c r="DO139" s="445"/>
      <c r="DP139" s="445"/>
      <c r="DQ139" s="445"/>
      <c r="DR139" s="445"/>
      <c r="DS139" s="356"/>
      <c r="DT139" s="356"/>
      <c r="DU139" s="356"/>
      <c r="DV139" s="356"/>
      <c r="DW139" s="299"/>
      <c r="DX139" s="299"/>
      <c r="DY139" s="61"/>
      <c r="DZ139" s="299"/>
      <c r="EA139" s="299"/>
    </row>
    <row r="140" spans="1:131" ht="6.2" customHeight="1">
      <c r="A140" s="94"/>
      <c r="B140" s="276"/>
      <c r="C140" s="276"/>
      <c r="D140" s="276"/>
      <c r="E140" s="356" t="s">
        <v>90</v>
      </c>
      <c r="F140" s="356"/>
      <c r="G140" s="356"/>
      <c r="H140" s="445"/>
      <c r="I140" s="445"/>
      <c r="J140" s="445"/>
      <c r="K140" s="445"/>
      <c r="L140" s="445"/>
      <c r="M140" s="445"/>
      <c r="N140" s="445"/>
      <c r="O140" s="356" t="s">
        <v>52</v>
      </c>
      <c r="P140" s="356"/>
      <c r="Q140" s="356"/>
      <c r="R140" s="445"/>
      <c r="S140" s="445"/>
      <c r="T140" s="445"/>
      <c r="U140" s="445"/>
      <c r="V140" s="445"/>
      <c r="W140" s="445"/>
      <c r="X140" s="445"/>
      <c r="Y140" s="356" t="s">
        <v>53</v>
      </c>
      <c r="Z140" s="356"/>
      <c r="AA140" s="356"/>
      <c r="AB140" s="445"/>
      <c r="AC140" s="445"/>
      <c r="AD140" s="445"/>
      <c r="AE140" s="445"/>
      <c r="AF140" s="445"/>
      <c r="AG140" s="445"/>
      <c r="AH140" s="445"/>
      <c r="AI140" s="356" t="s">
        <v>54</v>
      </c>
      <c r="AJ140" s="356"/>
      <c r="AK140" s="356"/>
      <c r="AL140" s="273"/>
      <c r="AM140" s="273"/>
      <c r="AN140" s="447" t="s">
        <v>89</v>
      </c>
      <c r="AO140" s="447"/>
      <c r="AP140" s="447"/>
      <c r="AQ140" s="447"/>
      <c r="AR140" s="447"/>
      <c r="AS140" s="447"/>
      <c r="AT140" s="447"/>
      <c r="AU140" s="447"/>
      <c r="AV140" s="447"/>
      <c r="AW140" s="447"/>
      <c r="AX140" s="447"/>
      <c r="AY140" s="447"/>
      <c r="AZ140" s="445"/>
      <c r="BA140" s="445"/>
      <c r="BB140" s="445"/>
      <c r="BC140" s="445"/>
      <c r="BD140" s="445"/>
      <c r="BE140" s="445"/>
      <c r="BF140" s="445"/>
      <c r="BG140" s="445"/>
      <c r="BH140" s="445"/>
      <c r="BI140" s="445"/>
      <c r="BJ140" s="445"/>
      <c r="BK140" s="445"/>
      <c r="BL140" s="445"/>
      <c r="BM140" s="445"/>
      <c r="BN140" s="445"/>
      <c r="BO140" s="356" t="s">
        <v>44</v>
      </c>
      <c r="BP140" s="356"/>
      <c r="BQ140" s="356"/>
      <c r="BR140" s="274"/>
      <c r="BS140" s="274"/>
      <c r="BT140" s="274"/>
      <c r="BU140" s="274"/>
      <c r="BV140" s="274"/>
      <c r="BW140" s="274"/>
      <c r="BX140" s="273"/>
      <c r="BY140" s="276"/>
      <c r="BZ140" s="276"/>
      <c r="CA140" s="276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6"/>
      <c r="CO140" s="276"/>
      <c r="CP140" s="276"/>
      <c r="CQ140" s="276"/>
      <c r="CR140" s="276"/>
      <c r="CS140" s="276"/>
      <c r="CT140" s="276"/>
      <c r="CU140" s="276"/>
      <c r="CV140" s="276"/>
      <c r="CW140" s="276"/>
      <c r="CX140" s="276"/>
      <c r="CY140" s="276"/>
      <c r="CZ140" s="276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6"/>
      <c r="DO140" s="276"/>
      <c r="DP140" s="276"/>
      <c r="DQ140" s="276"/>
      <c r="DR140" s="276"/>
      <c r="DS140" s="276"/>
      <c r="DT140" s="276"/>
      <c r="DU140" s="276"/>
      <c r="DV140" s="299"/>
      <c r="DW140" s="299"/>
      <c r="DX140" s="299"/>
      <c r="DY140" s="61"/>
      <c r="DZ140" s="299"/>
      <c r="EA140" s="299"/>
    </row>
    <row r="141" spans="1:131" ht="6.2" customHeight="1">
      <c r="A141" s="94"/>
      <c r="B141" s="276"/>
      <c r="C141" s="276"/>
      <c r="D141" s="276"/>
      <c r="E141" s="356"/>
      <c r="F141" s="356"/>
      <c r="G141" s="356"/>
      <c r="H141" s="445"/>
      <c r="I141" s="445"/>
      <c r="J141" s="445"/>
      <c r="K141" s="445"/>
      <c r="L141" s="445"/>
      <c r="M141" s="445"/>
      <c r="N141" s="445"/>
      <c r="O141" s="356"/>
      <c r="P141" s="356"/>
      <c r="Q141" s="356"/>
      <c r="R141" s="445"/>
      <c r="S141" s="445"/>
      <c r="T141" s="445"/>
      <c r="U141" s="445"/>
      <c r="V141" s="445"/>
      <c r="W141" s="445"/>
      <c r="X141" s="445"/>
      <c r="Y141" s="356"/>
      <c r="Z141" s="356"/>
      <c r="AA141" s="356"/>
      <c r="AB141" s="445"/>
      <c r="AC141" s="445"/>
      <c r="AD141" s="445"/>
      <c r="AE141" s="445"/>
      <c r="AF141" s="445"/>
      <c r="AG141" s="445"/>
      <c r="AH141" s="445"/>
      <c r="AI141" s="356"/>
      <c r="AJ141" s="356"/>
      <c r="AK141" s="356"/>
      <c r="AL141" s="273"/>
      <c r="AM141" s="273"/>
      <c r="AN141" s="447"/>
      <c r="AO141" s="447"/>
      <c r="AP141" s="447"/>
      <c r="AQ141" s="447"/>
      <c r="AR141" s="447"/>
      <c r="AS141" s="447"/>
      <c r="AT141" s="447"/>
      <c r="AU141" s="447"/>
      <c r="AV141" s="447"/>
      <c r="AW141" s="447"/>
      <c r="AX141" s="447"/>
      <c r="AY141" s="447"/>
      <c r="AZ141" s="445"/>
      <c r="BA141" s="445"/>
      <c r="BB141" s="445"/>
      <c r="BC141" s="445"/>
      <c r="BD141" s="445"/>
      <c r="BE141" s="445"/>
      <c r="BF141" s="445"/>
      <c r="BG141" s="445"/>
      <c r="BH141" s="445"/>
      <c r="BI141" s="445"/>
      <c r="BJ141" s="445"/>
      <c r="BK141" s="445"/>
      <c r="BL141" s="445"/>
      <c r="BM141" s="445"/>
      <c r="BN141" s="445"/>
      <c r="BO141" s="356"/>
      <c r="BP141" s="356"/>
      <c r="BQ141" s="356"/>
      <c r="BR141" s="273"/>
      <c r="BS141" s="273"/>
      <c r="BT141" s="273"/>
      <c r="BU141" s="273"/>
      <c r="BV141" s="273"/>
      <c r="BW141" s="273"/>
      <c r="BX141" s="273"/>
      <c r="BY141" s="276"/>
      <c r="BZ141" s="276"/>
      <c r="CA141" s="276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6"/>
      <c r="CO141" s="276"/>
      <c r="CP141" s="276"/>
      <c r="CQ141" s="276"/>
      <c r="CR141" s="276"/>
      <c r="CS141" s="276"/>
      <c r="CT141" s="276"/>
      <c r="CU141" s="276"/>
      <c r="CV141" s="276"/>
      <c r="CW141" s="276"/>
      <c r="CX141" s="276"/>
      <c r="CY141" s="276"/>
      <c r="CZ141" s="276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6"/>
      <c r="DO141" s="276"/>
      <c r="DP141" s="276"/>
      <c r="DQ141" s="276"/>
      <c r="DR141" s="276"/>
      <c r="DS141" s="276"/>
      <c r="DT141" s="276"/>
      <c r="DU141" s="276"/>
      <c r="DV141" s="299"/>
      <c r="DW141" s="299"/>
      <c r="DX141" s="299"/>
      <c r="DY141" s="61"/>
      <c r="DZ141" s="299"/>
      <c r="EA141" s="299"/>
    </row>
    <row r="142" spans="1:131" ht="6.2" customHeight="1">
      <c r="A142" s="94"/>
      <c r="B142" s="276"/>
      <c r="C142" s="276"/>
      <c r="D142" s="276"/>
      <c r="E142" s="356"/>
      <c r="F142" s="356"/>
      <c r="G142" s="356"/>
      <c r="H142" s="445"/>
      <c r="I142" s="445"/>
      <c r="J142" s="445"/>
      <c r="K142" s="445"/>
      <c r="L142" s="445"/>
      <c r="M142" s="445"/>
      <c r="N142" s="445"/>
      <c r="O142" s="356"/>
      <c r="P142" s="356"/>
      <c r="Q142" s="356"/>
      <c r="R142" s="445"/>
      <c r="S142" s="445"/>
      <c r="T142" s="445"/>
      <c r="U142" s="445"/>
      <c r="V142" s="445"/>
      <c r="W142" s="445"/>
      <c r="X142" s="445"/>
      <c r="Y142" s="356"/>
      <c r="Z142" s="356"/>
      <c r="AA142" s="356"/>
      <c r="AB142" s="445"/>
      <c r="AC142" s="445"/>
      <c r="AD142" s="445"/>
      <c r="AE142" s="445"/>
      <c r="AF142" s="445"/>
      <c r="AG142" s="445"/>
      <c r="AH142" s="445"/>
      <c r="AI142" s="356"/>
      <c r="AJ142" s="356"/>
      <c r="AK142" s="356"/>
      <c r="AL142" s="273"/>
      <c r="AM142" s="273"/>
      <c r="AN142" s="447"/>
      <c r="AO142" s="447"/>
      <c r="AP142" s="447"/>
      <c r="AQ142" s="447"/>
      <c r="AR142" s="447"/>
      <c r="AS142" s="447"/>
      <c r="AT142" s="447"/>
      <c r="AU142" s="447"/>
      <c r="AV142" s="447"/>
      <c r="AW142" s="447"/>
      <c r="AX142" s="447"/>
      <c r="AY142" s="447"/>
      <c r="AZ142" s="445"/>
      <c r="BA142" s="445"/>
      <c r="BB142" s="445"/>
      <c r="BC142" s="445"/>
      <c r="BD142" s="445"/>
      <c r="BE142" s="445"/>
      <c r="BF142" s="445"/>
      <c r="BG142" s="445"/>
      <c r="BH142" s="445"/>
      <c r="BI142" s="445"/>
      <c r="BJ142" s="445"/>
      <c r="BK142" s="445"/>
      <c r="BL142" s="445"/>
      <c r="BM142" s="445"/>
      <c r="BN142" s="445"/>
      <c r="BO142" s="356"/>
      <c r="BP142" s="356"/>
      <c r="BQ142" s="356"/>
      <c r="BR142" s="274"/>
      <c r="BS142" s="274"/>
      <c r="BT142" s="274"/>
      <c r="BU142" s="274"/>
      <c r="BV142" s="274"/>
      <c r="BW142" s="274"/>
      <c r="BX142" s="273"/>
      <c r="BY142" s="276"/>
      <c r="BZ142" s="276"/>
      <c r="CA142" s="276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6"/>
      <c r="CO142" s="276"/>
      <c r="CP142" s="276"/>
      <c r="CQ142" s="276"/>
      <c r="CR142" s="276"/>
      <c r="CS142" s="276"/>
      <c r="CT142" s="276"/>
      <c r="CU142" s="276"/>
      <c r="CV142" s="276"/>
      <c r="CW142" s="276"/>
      <c r="CX142" s="276"/>
      <c r="CY142" s="276"/>
      <c r="CZ142" s="276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6"/>
      <c r="DO142" s="276"/>
      <c r="DP142" s="276"/>
      <c r="DQ142" s="276"/>
      <c r="DR142" s="276"/>
      <c r="DS142" s="276"/>
      <c r="DT142" s="276"/>
      <c r="DU142" s="276"/>
      <c r="DV142" s="273"/>
      <c r="DW142" s="273"/>
      <c r="DX142" s="273"/>
      <c r="DY142" s="285"/>
      <c r="DZ142" s="273"/>
      <c r="EA142" s="273"/>
    </row>
    <row r="143" spans="1:131" ht="6.2" customHeight="1">
      <c r="A143" s="94"/>
      <c r="B143" s="276"/>
      <c r="C143" s="276"/>
      <c r="D143" s="276"/>
      <c r="E143" s="274"/>
      <c r="F143" s="274"/>
      <c r="G143" s="274"/>
      <c r="H143" s="274"/>
      <c r="I143" s="274"/>
      <c r="J143" s="274"/>
      <c r="K143" s="274"/>
      <c r="L143" s="274"/>
      <c r="M143" s="274"/>
      <c r="N143" s="274"/>
      <c r="O143" s="274"/>
      <c r="P143" s="274"/>
      <c r="Q143" s="274"/>
      <c r="R143" s="274"/>
      <c r="S143" s="276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447"/>
      <c r="AO143" s="447"/>
      <c r="AP143" s="447"/>
      <c r="AQ143" s="447"/>
      <c r="AR143" s="447"/>
      <c r="AS143" s="447"/>
      <c r="AT143" s="447"/>
      <c r="AU143" s="447"/>
      <c r="AV143" s="447"/>
      <c r="AW143" s="447"/>
      <c r="AX143" s="447"/>
      <c r="AY143" s="447"/>
      <c r="AZ143" s="445"/>
      <c r="BA143" s="445"/>
      <c r="BB143" s="445"/>
      <c r="BC143" s="445"/>
      <c r="BD143" s="445"/>
      <c r="BE143" s="445"/>
      <c r="BF143" s="445"/>
      <c r="BG143" s="445"/>
      <c r="BH143" s="445"/>
      <c r="BI143" s="445"/>
      <c r="BJ143" s="445"/>
      <c r="BK143" s="445"/>
      <c r="BL143" s="445"/>
      <c r="BM143" s="445"/>
      <c r="BN143" s="445"/>
      <c r="BO143" s="356"/>
      <c r="BP143" s="356"/>
      <c r="BQ143" s="356"/>
      <c r="BR143" s="274"/>
      <c r="BS143" s="274"/>
      <c r="BT143" s="274"/>
      <c r="BU143" s="274"/>
      <c r="BV143" s="274"/>
      <c r="BW143" s="274"/>
      <c r="BX143" s="273"/>
      <c r="BY143" s="276"/>
      <c r="BZ143" s="276"/>
      <c r="CA143" s="276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6"/>
      <c r="CO143" s="276"/>
      <c r="CP143" s="276"/>
      <c r="CQ143" s="276"/>
      <c r="CR143" s="276"/>
      <c r="CS143" s="276"/>
      <c r="CT143" s="276"/>
      <c r="CU143" s="276"/>
      <c r="CV143" s="276"/>
      <c r="CW143" s="276"/>
      <c r="CX143" s="276"/>
      <c r="CY143" s="276"/>
      <c r="CZ143" s="276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6"/>
      <c r="DO143" s="276"/>
      <c r="DP143" s="276"/>
      <c r="DQ143" s="276"/>
      <c r="DR143" s="276"/>
      <c r="DS143" s="276"/>
      <c r="DT143" s="276"/>
      <c r="DU143" s="276"/>
      <c r="DV143" s="273"/>
      <c r="DW143" s="273"/>
      <c r="DX143" s="273"/>
      <c r="DY143" s="285"/>
      <c r="DZ143" s="273"/>
      <c r="EA143" s="273"/>
    </row>
    <row r="144" spans="1:131" ht="6.2" customHeight="1">
      <c r="A144" s="94"/>
      <c r="B144" s="276"/>
      <c r="C144" s="276"/>
      <c r="D144" s="276"/>
      <c r="E144" s="356" t="s">
        <v>90</v>
      </c>
      <c r="F144" s="356"/>
      <c r="G144" s="356"/>
      <c r="H144" s="445"/>
      <c r="I144" s="445"/>
      <c r="J144" s="445"/>
      <c r="K144" s="445"/>
      <c r="L144" s="445"/>
      <c r="M144" s="445"/>
      <c r="N144" s="445"/>
      <c r="O144" s="356" t="s">
        <v>52</v>
      </c>
      <c r="P144" s="356"/>
      <c r="Q144" s="356"/>
      <c r="R144" s="445"/>
      <c r="S144" s="445"/>
      <c r="T144" s="445"/>
      <c r="U144" s="445"/>
      <c r="V144" s="445"/>
      <c r="W144" s="445"/>
      <c r="X144" s="445"/>
      <c r="Y144" s="356" t="s">
        <v>53</v>
      </c>
      <c r="Z144" s="356"/>
      <c r="AA144" s="356"/>
      <c r="AB144" s="445"/>
      <c r="AC144" s="445"/>
      <c r="AD144" s="445"/>
      <c r="AE144" s="445"/>
      <c r="AF144" s="445"/>
      <c r="AG144" s="445"/>
      <c r="AH144" s="445"/>
      <c r="AI144" s="356" t="s">
        <v>54</v>
      </c>
      <c r="AJ144" s="356"/>
      <c r="AK144" s="356"/>
      <c r="AL144" s="273"/>
      <c r="AM144" s="273"/>
      <c r="AN144" s="447"/>
      <c r="AO144" s="447"/>
      <c r="AP144" s="447"/>
      <c r="AQ144" s="447"/>
      <c r="AR144" s="447"/>
      <c r="AS144" s="447"/>
      <c r="AT144" s="447"/>
      <c r="AU144" s="447"/>
      <c r="AV144" s="447"/>
      <c r="AW144" s="447"/>
      <c r="AX144" s="447"/>
      <c r="AY144" s="447"/>
      <c r="AZ144" s="445"/>
      <c r="BA144" s="445"/>
      <c r="BB144" s="445"/>
      <c r="BC144" s="445"/>
      <c r="BD144" s="445"/>
      <c r="BE144" s="445"/>
      <c r="BF144" s="445"/>
      <c r="BG144" s="445"/>
      <c r="BH144" s="445"/>
      <c r="BI144" s="445"/>
      <c r="BJ144" s="445"/>
      <c r="BK144" s="445"/>
      <c r="BL144" s="445"/>
      <c r="BM144" s="445"/>
      <c r="BN144" s="445"/>
      <c r="BO144" s="356"/>
      <c r="BP144" s="356"/>
      <c r="BQ144" s="356"/>
      <c r="BR144" s="274"/>
      <c r="BS144" s="274"/>
      <c r="BT144" s="274"/>
      <c r="BU144" s="274"/>
      <c r="BV144" s="274"/>
      <c r="BW144" s="274"/>
      <c r="BX144" s="273"/>
      <c r="BY144" s="276"/>
      <c r="BZ144" s="276"/>
      <c r="CA144" s="276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6"/>
      <c r="CO144" s="276"/>
      <c r="CP144" s="276"/>
      <c r="CQ144" s="276"/>
      <c r="CR144" s="276"/>
      <c r="CS144" s="276"/>
      <c r="CT144" s="276"/>
      <c r="CU144" s="276"/>
      <c r="CV144" s="276"/>
      <c r="CW144" s="276"/>
      <c r="CX144" s="276"/>
      <c r="CY144" s="276"/>
      <c r="CZ144" s="276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6"/>
      <c r="DO144" s="276"/>
      <c r="DP144" s="276"/>
      <c r="DQ144" s="276"/>
      <c r="DR144" s="276"/>
      <c r="DS144" s="276"/>
      <c r="DT144" s="276"/>
      <c r="DU144" s="276"/>
      <c r="DV144" s="274"/>
      <c r="DW144" s="274"/>
      <c r="DX144" s="274"/>
      <c r="DY144" s="60"/>
      <c r="DZ144" s="274"/>
      <c r="EA144" s="274"/>
    </row>
    <row r="145" spans="1:137" ht="6.2" customHeight="1">
      <c r="A145" s="94"/>
      <c r="B145" s="276"/>
      <c r="C145" s="276"/>
      <c r="D145" s="276"/>
      <c r="E145" s="356"/>
      <c r="F145" s="356"/>
      <c r="G145" s="356"/>
      <c r="H145" s="445"/>
      <c r="I145" s="445"/>
      <c r="J145" s="445"/>
      <c r="K145" s="445"/>
      <c r="L145" s="445"/>
      <c r="M145" s="445"/>
      <c r="N145" s="445"/>
      <c r="O145" s="356"/>
      <c r="P145" s="356"/>
      <c r="Q145" s="356"/>
      <c r="R145" s="445"/>
      <c r="S145" s="445"/>
      <c r="T145" s="445"/>
      <c r="U145" s="445"/>
      <c r="V145" s="445"/>
      <c r="W145" s="445"/>
      <c r="X145" s="445"/>
      <c r="Y145" s="356"/>
      <c r="Z145" s="356"/>
      <c r="AA145" s="356"/>
      <c r="AB145" s="445"/>
      <c r="AC145" s="445"/>
      <c r="AD145" s="445"/>
      <c r="AE145" s="445"/>
      <c r="AF145" s="445"/>
      <c r="AG145" s="445"/>
      <c r="AH145" s="445"/>
      <c r="AI145" s="356"/>
      <c r="AJ145" s="356"/>
      <c r="AK145" s="356"/>
      <c r="AL145" s="273"/>
      <c r="AM145" s="273"/>
      <c r="AN145" s="447"/>
      <c r="AO145" s="447"/>
      <c r="AP145" s="447"/>
      <c r="AQ145" s="447"/>
      <c r="AR145" s="447"/>
      <c r="AS145" s="447"/>
      <c r="AT145" s="447"/>
      <c r="AU145" s="447"/>
      <c r="AV145" s="447"/>
      <c r="AW145" s="447"/>
      <c r="AX145" s="447"/>
      <c r="AY145" s="447"/>
      <c r="AZ145" s="445"/>
      <c r="BA145" s="445"/>
      <c r="BB145" s="445"/>
      <c r="BC145" s="445"/>
      <c r="BD145" s="445"/>
      <c r="BE145" s="445"/>
      <c r="BF145" s="445"/>
      <c r="BG145" s="445"/>
      <c r="BH145" s="445"/>
      <c r="BI145" s="445"/>
      <c r="BJ145" s="445"/>
      <c r="BK145" s="445"/>
      <c r="BL145" s="445"/>
      <c r="BM145" s="445"/>
      <c r="BN145" s="445"/>
      <c r="BO145" s="356"/>
      <c r="BP145" s="356"/>
      <c r="BQ145" s="356"/>
      <c r="BR145" s="273"/>
      <c r="BS145" s="273"/>
      <c r="BT145" s="273"/>
      <c r="BU145" s="273"/>
      <c r="BV145" s="273"/>
      <c r="BW145" s="273"/>
      <c r="BX145" s="273"/>
      <c r="BY145" s="276"/>
      <c r="BZ145" s="276"/>
      <c r="CA145" s="276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6"/>
      <c r="CO145" s="276"/>
      <c r="CP145" s="276"/>
      <c r="CQ145" s="276"/>
      <c r="CR145" s="276"/>
      <c r="CS145" s="276"/>
      <c r="CT145" s="276"/>
      <c r="CU145" s="276"/>
      <c r="CV145" s="276"/>
      <c r="CW145" s="276"/>
      <c r="CX145" s="276"/>
      <c r="CY145" s="276"/>
      <c r="CZ145" s="276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6"/>
      <c r="DO145" s="276"/>
      <c r="DP145" s="276"/>
      <c r="DQ145" s="276"/>
      <c r="DR145" s="276"/>
      <c r="DS145" s="276"/>
      <c r="DT145" s="276"/>
      <c r="DU145" s="276"/>
      <c r="DV145" s="274"/>
      <c r="DW145" s="274"/>
      <c r="DX145" s="274"/>
      <c r="DY145" s="60"/>
      <c r="DZ145" s="274"/>
      <c r="EA145" s="274"/>
    </row>
    <row r="146" spans="1:137" ht="6.2" customHeight="1">
      <c r="A146" s="94"/>
      <c r="B146" s="276"/>
      <c r="C146" s="276"/>
      <c r="D146" s="276"/>
      <c r="E146" s="356"/>
      <c r="F146" s="356"/>
      <c r="G146" s="356"/>
      <c r="H146" s="445"/>
      <c r="I146" s="445"/>
      <c r="J146" s="445"/>
      <c r="K146" s="445"/>
      <c r="L146" s="445"/>
      <c r="M146" s="445"/>
      <c r="N146" s="445"/>
      <c r="O146" s="356"/>
      <c r="P146" s="356"/>
      <c r="Q146" s="356"/>
      <c r="R146" s="445"/>
      <c r="S146" s="445"/>
      <c r="T146" s="445"/>
      <c r="U146" s="445"/>
      <c r="V146" s="445"/>
      <c r="W146" s="445"/>
      <c r="X146" s="445"/>
      <c r="Y146" s="356"/>
      <c r="Z146" s="356"/>
      <c r="AA146" s="356"/>
      <c r="AB146" s="445"/>
      <c r="AC146" s="445"/>
      <c r="AD146" s="445"/>
      <c r="AE146" s="445"/>
      <c r="AF146" s="445"/>
      <c r="AG146" s="445"/>
      <c r="AH146" s="445"/>
      <c r="AI146" s="356"/>
      <c r="AJ146" s="356"/>
      <c r="AK146" s="356"/>
      <c r="AL146" s="273"/>
      <c r="AM146" s="273"/>
      <c r="AN146" s="447"/>
      <c r="AO146" s="447"/>
      <c r="AP146" s="447"/>
      <c r="AQ146" s="447"/>
      <c r="AR146" s="447"/>
      <c r="AS146" s="447"/>
      <c r="AT146" s="447"/>
      <c r="AU146" s="447"/>
      <c r="AV146" s="447"/>
      <c r="AW146" s="447"/>
      <c r="AX146" s="447"/>
      <c r="AY146" s="447"/>
      <c r="AZ146" s="445"/>
      <c r="BA146" s="445"/>
      <c r="BB146" s="445"/>
      <c r="BC146" s="445"/>
      <c r="BD146" s="445"/>
      <c r="BE146" s="445"/>
      <c r="BF146" s="445"/>
      <c r="BG146" s="445"/>
      <c r="BH146" s="445"/>
      <c r="BI146" s="445"/>
      <c r="BJ146" s="445"/>
      <c r="BK146" s="445"/>
      <c r="BL146" s="445"/>
      <c r="BM146" s="445"/>
      <c r="BN146" s="445"/>
      <c r="BO146" s="356"/>
      <c r="BP146" s="356"/>
      <c r="BQ146" s="356"/>
      <c r="BR146" s="273"/>
      <c r="BS146" s="273"/>
      <c r="BT146" s="273"/>
      <c r="BU146" s="273"/>
      <c r="BV146" s="273"/>
      <c r="BW146" s="273"/>
      <c r="BX146" s="273"/>
      <c r="BY146" s="276"/>
      <c r="BZ146" s="276"/>
      <c r="CA146" s="276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6"/>
      <c r="CO146" s="276"/>
      <c r="CP146" s="276"/>
      <c r="CQ146" s="276"/>
      <c r="CR146" s="276"/>
      <c r="CS146" s="276"/>
      <c r="CT146" s="276"/>
      <c r="CU146" s="276"/>
      <c r="CV146" s="276"/>
      <c r="CW146" s="276"/>
      <c r="CX146" s="276"/>
      <c r="CY146" s="276"/>
      <c r="CZ146" s="276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6"/>
      <c r="DO146" s="276"/>
      <c r="DP146" s="276"/>
      <c r="DQ146" s="276"/>
      <c r="DR146" s="276"/>
      <c r="DS146" s="276"/>
      <c r="DT146" s="276"/>
      <c r="DU146" s="276"/>
      <c r="DV146" s="274"/>
      <c r="DW146" s="274"/>
      <c r="DX146" s="274"/>
      <c r="DY146" s="60"/>
      <c r="DZ146" s="274"/>
      <c r="EA146" s="274"/>
    </row>
    <row r="147" spans="1:137" ht="6.2" customHeight="1">
      <c r="A147" s="94"/>
      <c r="B147" s="276"/>
      <c r="C147" s="276"/>
      <c r="D147" s="276"/>
      <c r="E147" s="273"/>
      <c r="F147" s="273"/>
      <c r="G147" s="273"/>
      <c r="H147" s="276"/>
      <c r="I147" s="276"/>
      <c r="J147" s="276"/>
      <c r="K147" s="276"/>
      <c r="L147" s="276"/>
      <c r="M147" s="276"/>
      <c r="N147" s="276"/>
      <c r="O147" s="276"/>
      <c r="P147" s="276"/>
      <c r="Q147" s="276"/>
      <c r="R147" s="276"/>
      <c r="S147" s="276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6"/>
      <c r="BZ147" s="276"/>
      <c r="CA147" s="276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6"/>
      <c r="CO147" s="276"/>
      <c r="CP147" s="276"/>
      <c r="CQ147" s="276"/>
      <c r="CR147" s="276"/>
      <c r="CS147" s="276"/>
      <c r="CT147" s="276"/>
      <c r="CU147" s="276"/>
      <c r="CV147" s="276"/>
      <c r="CW147" s="276"/>
      <c r="CX147" s="276"/>
      <c r="CY147" s="276"/>
      <c r="CZ147" s="276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6"/>
      <c r="DO147" s="276"/>
      <c r="DP147" s="276"/>
      <c r="DQ147" s="276"/>
      <c r="DR147" s="276"/>
      <c r="DS147" s="276"/>
      <c r="DT147" s="276"/>
      <c r="DU147" s="276"/>
      <c r="DV147" s="274"/>
      <c r="DW147" s="274"/>
      <c r="DX147" s="274"/>
      <c r="DY147" s="60"/>
      <c r="DZ147" s="274"/>
      <c r="EA147" s="274"/>
    </row>
    <row r="148" spans="1:137" ht="6.2" customHeight="1">
      <c r="A148" s="64"/>
      <c r="B148" s="293"/>
      <c r="C148" s="293"/>
      <c r="D148" s="293"/>
      <c r="E148" s="293"/>
      <c r="F148" s="293"/>
      <c r="G148" s="293"/>
      <c r="H148" s="293"/>
      <c r="I148" s="293"/>
      <c r="J148" s="293"/>
      <c r="K148" s="293"/>
      <c r="L148" s="293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27"/>
      <c r="AA148" s="27"/>
      <c r="AB148" s="27"/>
      <c r="AC148" s="27"/>
      <c r="AD148" s="27"/>
      <c r="AE148" s="27"/>
      <c r="AF148" s="27"/>
      <c r="AG148" s="27"/>
      <c r="AH148" s="293"/>
      <c r="AI148" s="293"/>
      <c r="AJ148" s="293"/>
      <c r="AK148" s="293"/>
      <c r="AL148" s="293"/>
      <c r="AM148" s="293"/>
      <c r="AN148" s="293"/>
      <c r="AO148" s="293"/>
      <c r="AP148" s="293"/>
      <c r="AQ148" s="293"/>
      <c r="AR148" s="293"/>
      <c r="AS148" s="293"/>
      <c r="AT148" s="293"/>
      <c r="AU148" s="293"/>
      <c r="AV148" s="293"/>
      <c r="AW148" s="293"/>
      <c r="AX148" s="293"/>
      <c r="AY148" s="293"/>
      <c r="AZ148" s="293"/>
      <c r="BA148" s="293"/>
      <c r="BB148" s="293"/>
      <c r="BC148" s="293"/>
      <c r="BD148" s="293"/>
      <c r="BE148" s="293"/>
      <c r="BF148" s="293"/>
      <c r="BG148" s="293"/>
      <c r="BH148" s="293"/>
      <c r="BI148" s="293"/>
      <c r="BJ148" s="293"/>
      <c r="BK148" s="293"/>
      <c r="BL148" s="293"/>
      <c r="BM148" s="293"/>
      <c r="BN148" s="293"/>
      <c r="BO148" s="293"/>
      <c r="BP148" s="293"/>
      <c r="BQ148" s="293"/>
      <c r="BR148" s="293"/>
      <c r="BS148" s="293"/>
      <c r="BT148" s="293"/>
      <c r="BU148" s="293"/>
      <c r="BV148" s="293"/>
      <c r="BW148" s="293"/>
      <c r="BX148" s="293"/>
      <c r="BY148" s="293"/>
      <c r="BZ148" s="293"/>
      <c r="CA148" s="293"/>
      <c r="CB148" s="293"/>
      <c r="CC148" s="293"/>
      <c r="CD148" s="293"/>
      <c r="CE148" s="293"/>
      <c r="CF148" s="293"/>
      <c r="CG148" s="293"/>
      <c r="CH148" s="293"/>
      <c r="CI148" s="51"/>
      <c r="CJ148" s="51"/>
      <c r="CK148" s="51"/>
      <c r="CL148" s="51"/>
      <c r="CM148" s="51"/>
      <c r="CN148" s="51"/>
      <c r="CO148" s="51"/>
      <c r="CP148" s="51"/>
      <c r="CQ148" s="51"/>
      <c r="CR148" s="51"/>
      <c r="CS148" s="51"/>
      <c r="CT148" s="51"/>
      <c r="CU148" s="51"/>
      <c r="CV148" s="51"/>
      <c r="CW148" s="51"/>
      <c r="CX148" s="51"/>
      <c r="CY148" s="51"/>
      <c r="CZ148" s="51"/>
      <c r="DA148" s="51"/>
      <c r="DB148" s="51"/>
      <c r="DC148" s="51"/>
      <c r="DD148" s="51"/>
      <c r="DE148" s="51"/>
      <c r="DF148" s="51"/>
      <c r="DG148" s="51"/>
      <c r="DH148" s="51"/>
      <c r="DI148" s="51"/>
      <c r="DJ148" s="51"/>
      <c r="DK148" s="51"/>
      <c r="DL148" s="51"/>
      <c r="DM148" s="51"/>
      <c r="DN148" s="51"/>
      <c r="DO148" s="293"/>
      <c r="DP148" s="293"/>
      <c r="DQ148" s="293"/>
      <c r="DR148" s="293"/>
      <c r="DS148" s="293"/>
      <c r="DT148" s="293"/>
      <c r="DU148" s="293"/>
      <c r="DV148" s="275"/>
      <c r="DW148" s="275"/>
      <c r="DX148" s="275"/>
      <c r="DY148" s="65"/>
      <c r="DZ148" s="274"/>
      <c r="EA148" s="274"/>
    </row>
    <row r="149" spans="1:137" ht="6.2" customHeight="1">
      <c r="A149" s="187"/>
      <c r="B149" s="185"/>
      <c r="C149" s="185"/>
      <c r="D149" s="273"/>
      <c r="E149" s="273"/>
      <c r="F149" s="273"/>
      <c r="G149" s="273"/>
      <c r="H149" s="273"/>
      <c r="I149" s="273"/>
      <c r="J149" s="281"/>
      <c r="K149" s="281"/>
      <c r="L149" s="281"/>
      <c r="M149" s="281"/>
      <c r="N149" s="281"/>
      <c r="O149" s="281"/>
      <c r="P149" s="281"/>
      <c r="Q149" s="281"/>
      <c r="R149" s="281"/>
      <c r="S149" s="281"/>
      <c r="T149" s="281"/>
      <c r="U149" s="281"/>
      <c r="V149" s="281"/>
      <c r="W149" s="276"/>
      <c r="X149" s="276"/>
      <c r="Y149" s="276"/>
      <c r="Z149" s="276"/>
      <c r="AA149" s="276"/>
      <c r="AB149" s="276"/>
      <c r="AC149" s="276"/>
      <c r="AD149" s="276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81"/>
      <c r="CJ149" s="188"/>
      <c r="CK149" s="184"/>
      <c r="CL149" s="184"/>
      <c r="CM149" s="184"/>
      <c r="CN149" s="184"/>
      <c r="CO149" s="184"/>
      <c r="CP149" s="184"/>
      <c r="CQ149" s="184"/>
      <c r="CR149" s="184"/>
      <c r="CS149" s="184"/>
      <c r="CT149" s="184"/>
      <c r="CU149" s="184"/>
      <c r="CV149" s="184"/>
      <c r="CW149" s="184"/>
      <c r="CX149" s="184"/>
      <c r="CY149" s="184"/>
      <c r="CZ149" s="184"/>
      <c r="DA149" s="184"/>
      <c r="DB149" s="184"/>
      <c r="DC149" s="184"/>
      <c r="DD149" s="184"/>
      <c r="DE149" s="184"/>
      <c r="DF149" s="184"/>
      <c r="DG149" s="184"/>
      <c r="DH149" s="184"/>
      <c r="DI149" s="184"/>
      <c r="DJ149" s="184"/>
      <c r="DK149" s="184"/>
      <c r="DL149" s="184"/>
      <c r="DM149" s="184"/>
      <c r="DN149" s="184"/>
      <c r="DO149" s="185"/>
      <c r="DP149" s="185"/>
      <c r="DQ149" s="185"/>
      <c r="DR149" s="185"/>
      <c r="DS149" s="185"/>
      <c r="DT149" s="185"/>
      <c r="DU149" s="185"/>
      <c r="DV149" s="189"/>
      <c r="DW149" s="189"/>
      <c r="DX149" s="189"/>
      <c r="DY149" s="190"/>
      <c r="DZ149" s="274"/>
      <c r="EA149" s="274"/>
    </row>
    <row r="150" spans="1:137" ht="6.2" customHeight="1">
      <c r="A150" s="93"/>
      <c r="B150" s="356" t="s">
        <v>43</v>
      </c>
      <c r="C150" s="356"/>
      <c r="D150" s="273"/>
      <c r="E150" s="422" t="s">
        <v>94</v>
      </c>
      <c r="F150" s="422"/>
      <c r="G150" s="422"/>
      <c r="H150" s="422"/>
      <c r="I150" s="422"/>
      <c r="J150" s="422"/>
      <c r="K150" s="422"/>
      <c r="L150" s="422"/>
      <c r="M150" s="422"/>
      <c r="N150" s="422"/>
      <c r="O150" s="422"/>
      <c r="P150" s="422"/>
      <c r="Q150" s="422"/>
      <c r="R150" s="422"/>
      <c r="S150" s="422"/>
      <c r="T150" s="672"/>
      <c r="U150" s="672"/>
      <c r="V150" s="672"/>
      <c r="W150" s="672"/>
      <c r="X150" s="672"/>
      <c r="Y150" s="672"/>
      <c r="Z150" s="672"/>
      <c r="AA150" s="672"/>
      <c r="AB150" s="672"/>
      <c r="AC150" s="672"/>
      <c r="AD150" s="672"/>
      <c r="AE150" s="672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81"/>
      <c r="CJ150" s="66"/>
      <c r="CK150" s="281"/>
      <c r="CL150" s="281"/>
      <c r="CM150" s="281"/>
      <c r="CN150" s="281"/>
      <c r="CO150" s="281"/>
      <c r="CP150" s="281"/>
      <c r="CQ150" s="356" t="s">
        <v>95</v>
      </c>
      <c r="CR150" s="356"/>
      <c r="CS150" s="356"/>
      <c r="CT150" s="356"/>
      <c r="CU150" s="356"/>
      <c r="CV150" s="356"/>
      <c r="CW150" s="356"/>
      <c r="CX150" s="356"/>
      <c r="CY150" s="356"/>
      <c r="CZ150" s="356"/>
      <c r="DA150" s="356"/>
      <c r="DB150" s="356"/>
      <c r="DC150" s="281"/>
      <c r="DD150" s="281"/>
      <c r="DE150" s="281"/>
      <c r="DF150" s="281"/>
      <c r="DG150" s="281"/>
      <c r="DH150" s="281"/>
      <c r="DI150" s="281"/>
      <c r="DJ150" s="281"/>
      <c r="DK150" s="281"/>
      <c r="DL150" s="281"/>
      <c r="DM150" s="281"/>
      <c r="DN150" s="281"/>
      <c r="DO150" s="273"/>
      <c r="DP150" s="273"/>
      <c r="DQ150" s="273"/>
      <c r="DR150" s="273"/>
      <c r="DS150" s="273"/>
      <c r="DT150" s="273"/>
      <c r="DU150" s="273"/>
      <c r="DV150" s="274"/>
      <c r="DW150" s="274"/>
      <c r="DX150" s="274"/>
      <c r="DY150" s="60"/>
      <c r="DZ150" s="274"/>
      <c r="EA150" s="274"/>
    </row>
    <row r="151" spans="1:137" ht="6.2" customHeight="1">
      <c r="A151" s="93"/>
      <c r="B151" s="356"/>
      <c r="C151" s="356"/>
      <c r="D151" s="273"/>
      <c r="E151" s="422"/>
      <c r="F151" s="422"/>
      <c r="G151" s="422"/>
      <c r="H151" s="422"/>
      <c r="I151" s="422"/>
      <c r="J151" s="422"/>
      <c r="K151" s="422"/>
      <c r="L151" s="422"/>
      <c r="M151" s="422"/>
      <c r="N151" s="422"/>
      <c r="O151" s="422"/>
      <c r="P151" s="422"/>
      <c r="Q151" s="422"/>
      <c r="R151" s="422"/>
      <c r="S151" s="422"/>
      <c r="T151" s="672"/>
      <c r="U151" s="672"/>
      <c r="V151" s="672"/>
      <c r="W151" s="672"/>
      <c r="X151" s="672"/>
      <c r="Y151" s="672"/>
      <c r="Z151" s="672"/>
      <c r="AA151" s="672"/>
      <c r="AB151" s="672"/>
      <c r="AC151" s="672"/>
      <c r="AD151" s="672"/>
      <c r="AE151" s="672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81"/>
      <c r="CJ151" s="66"/>
      <c r="CK151" s="281"/>
      <c r="CL151" s="281"/>
      <c r="CM151" s="281"/>
      <c r="CN151" s="281"/>
      <c r="CO151" s="281"/>
      <c r="CP151" s="281"/>
      <c r="CQ151" s="356"/>
      <c r="CR151" s="356"/>
      <c r="CS151" s="356"/>
      <c r="CT151" s="356"/>
      <c r="CU151" s="356"/>
      <c r="CV151" s="356"/>
      <c r="CW151" s="356"/>
      <c r="CX151" s="356"/>
      <c r="CY151" s="356"/>
      <c r="CZ151" s="356"/>
      <c r="DA151" s="356"/>
      <c r="DB151" s="356"/>
      <c r="DC151" s="281"/>
      <c r="DD151" s="281"/>
      <c r="DE151" s="281"/>
      <c r="DF151" s="281"/>
      <c r="DG151" s="276"/>
      <c r="DH151" s="276"/>
      <c r="DI151" s="276"/>
      <c r="DJ151" s="276"/>
      <c r="DK151" s="276"/>
      <c r="DL151" s="276"/>
      <c r="DM151" s="276"/>
      <c r="DN151" s="276"/>
      <c r="DO151" s="276"/>
      <c r="DP151" s="276"/>
      <c r="DQ151" s="276"/>
      <c r="DR151" s="276"/>
      <c r="DS151" s="276"/>
      <c r="DT151" s="276"/>
      <c r="DU151" s="276"/>
      <c r="DV151" s="276"/>
      <c r="DW151" s="274"/>
      <c r="DX151" s="274"/>
      <c r="DY151" s="60"/>
      <c r="DZ151" s="274"/>
      <c r="EA151" s="274"/>
    </row>
    <row r="152" spans="1:137" ht="6.2" customHeight="1">
      <c r="A152" s="93"/>
      <c r="B152" s="276"/>
      <c r="C152" s="276"/>
      <c r="D152" s="273"/>
      <c r="E152" s="276"/>
      <c r="F152" s="276"/>
      <c r="G152" s="276"/>
      <c r="H152" s="276"/>
      <c r="I152" s="276"/>
      <c r="J152" s="276"/>
      <c r="K152" s="276"/>
      <c r="L152" s="276"/>
      <c r="M152" s="276"/>
      <c r="N152" s="276"/>
      <c r="O152" s="276"/>
      <c r="P152" s="276"/>
      <c r="Q152" s="276"/>
      <c r="R152" s="276"/>
      <c r="S152" s="276"/>
      <c r="T152" s="276"/>
      <c r="U152" s="276"/>
      <c r="V152" s="276"/>
      <c r="W152" s="276"/>
      <c r="X152" s="276"/>
      <c r="Y152" s="276"/>
      <c r="Z152" s="276"/>
      <c r="AA152" s="276"/>
      <c r="AB152" s="276"/>
      <c r="AC152" s="276"/>
      <c r="AD152" s="276"/>
      <c r="AE152" s="276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81"/>
      <c r="CJ152" s="66"/>
      <c r="CK152" s="281"/>
      <c r="CL152" s="281"/>
      <c r="CM152" s="281"/>
      <c r="CN152" s="281"/>
      <c r="CO152" s="281"/>
      <c r="CP152" s="281"/>
      <c r="CQ152" s="276"/>
      <c r="CR152" s="276"/>
      <c r="CS152" s="276"/>
      <c r="CT152" s="276"/>
      <c r="CU152" s="276"/>
      <c r="CV152" s="276"/>
      <c r="CW152" s="276"/>
      <c r="CX152" s="276"/>
      <c r="CY152" s="276"/>
      <c r="CZ152" s="276"/>
      <c r="DA152" s="276"/>
      <c r="DB152" s="276"/>
      <c r="DC152" s="281"/>
      <c r="DD152" s="281"/>
      <c r="DE152" s="281"/>
      <c r="DF152" s="281"/>
      <c r="DG152" s="276"/>
      <c r="DH152" s="449" t="s">
        <v>96</v>
      </c>
      <c r="DI152" s="449"/>
      <c r="DJ152" s="449"/>
      <c r="DK152" s="391" t="s">
        <v>97</v>
      </c>
      <c r="DL152" s="391"/>
      <c r="DM152" s="391"/>
      <c r="DN152" s="391"/>
      <c r="DO152" s="391"/>
      <c r="DP152" s="391"/>
      <c r="DQ152" s="391"/>
      <c r="DR152" s="391"/>
      <c r="DS152" s="391"/>
      <c r="DT152" s="391"/>
      <c r="DU152" s="449" t="s">
        <v>98</v>
      </c>
      <c r="DV152" s="449"/>
      <c r="DW152" s="449"/>
      <c r="DX152" s="274"/>
      <c r="DY152" s="60"/>
      <c r="DZ152" s="273"/>
      <c r="EA152" s="273"/>
    </row>
    <row r="153" spans="1:137" ht="6" customHeight="1">
      <c r="A153" s="93"/>
      <c r="B153" s="273"/>
      <c r="C153" s="273"/>
      <c r="D153" s="273"/>
      <c r="E153" s="356" t="s">
        <v>99</v>
      </c>
      <c r="F153" s="356"/>
      <c r="G153" s="356"/>
      <c r="H153" s="356"/>
      <c r="I153" s="356"/>
      <c r="J153" s="356"/>
      <c r="K153" s="356"/>
      <c r="L153" s="356"/>
      <c r="M153" s="356"/>
      <c r="N153" s="356"/>
      <c r="O153" s="356"/>
      <c r="P153" s="356"/>
      <c r="Q153" s="356"/>
      <c r="R153" s="356"/>
      <c r="S153" s="356"/>
      <c r="T153" s="356"/>
      <c r="U153" s="356"/>
      <c r="V153" s="356"/>
      <c r="W153" s="356"/>
      <c r="X153" s="276"/>
      <c r="Y153" s="276"/>
      <c r="Z153" s="276"/>
      <c r="AA153" s="276"/>
      <c r="AB153" s="276"/>
      <c r="AC153" s="276"/>
      <c r="AD153" s="276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422" t="s">
        <v>100</v>
      </c>
      <c r="AX153" s="422"/>
      <c r="AY153" s="422"/>
      <c r="AZ153" s="422"/>
      <c r="BA153" s="422"/>
      <c r="BB153" s="422"/>
      <c r="BC153" s="422"/>
      <c r="BD153" s="422"/>
      <c r="BE153" s="422"/>
      <c r="BF153" s="422"/>
      <c r="BG153" s="422"/>
      <c r="BH153" s="422"/>
      <c r="BI153" s="422"/>
      <c r="BJ153" s="422"/>
      <c r="BK153" s="422"/>
      <c r="BL153" s="672"/>
      <c r="BM153" s="672"/>
      <c r="BN153" s="672"/>
      <c r="BO153" s="672"/>
      <c r="BP153" s="672"/>
      <c r="BQ153" s="672"/>
      <c r="BR153" s="672"/>
      <c r="BS153" s="672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81"/>
      <c r="CJ153" s="355" t="str">
        <f>IF(V24="","",Q24&amp;" "&amp;V24&amp;" "&amp;AA24&amp;" "&amp;AD24)</f>
        <v>令和 6 年 9</v>
      </c>
      <c r="CK153" s="356"/>
      <c r="CL153" s="356"/>
      <c r="CM153" s="356"/>
      <c r="CN153" s="356"/>
      <c r="CO153" s="356"/>
      <c r="CP153" s="356"/>
      <c r="CQ153" s="356"/>
      <c r="CR153" s="356"/>
      <c r="CS153" s="356"/>
      <c r="CT153" s="356"/>
      <c r="CU153" s="356"/>
      <c r="CV153" s="356"/>
      <c r="CW153" s="356"/>
      <c r="CX153" s="356"/>
      <c r="CY153" s="356" t="s">
        <v>101</v>
      </c>
      <c r="CZ153" s="671"/>
      <c r="DA153" s="671"/>
      <c r="DB153" s="671"/>
      <c r="DC153" s="671"/>
      <c r="DD153" s="281"/>
      <c r="DE153" s="281"/>
      <c r="DF153" s="281"/>
      <c r="DG153" s="276"/>
      <c r="DH153" s="449"/>
      <c r="DI153" s="449"/>
      <c r="DJ153" s="449"/>
      <c r="DK153" s="391"/>
      <c r="DL153" s="391"/>
      <c r="DM153" s="391"/>
      <c r="DN153" s="391"/>
      <c r="DO153" s="391"/>
      <c r="DP153" s="391"/>
      <c r="DQ153" s="391"/>
      <c r="DR153" s="391"/>
      <c r="DS153" s="391"/>
      <c r="DT153" s="391"/>
      <c r="DU153" s="449"/>
      <c r="DV153" s="449"/>
      <c r="DW153" s="449"/>
      <c r="DX153" s="273"/>
      <c r="DY153" s="285"/>
      <c r="DZ153" s="273"/>
      <c r="EA153" s="273"/>
      <c r="EG153" s="692">
        <f>IF(CJ153="","",DATE(YEAR(EG152),MONTH(EG152),1))</f>
        <v>1</v>
      </c>
    </row>
    <row r="154" spans="1:137" ht="6.2" customHeight="1">
      <c r="A154" s="93"/>
      <c r="B154" s="273"/>
      <c r="C154" s="273"/>
      <c r="D154" s="273"/>
      <c r="E154" s="356"/>
      <c r="F154" s="356"/>
      <c r="G154" s="356"/>
      <c r="H154" s="356"/>
      <c r="I154" s="356"/>
      <c r="J154" s="356"/>
      <c r="K154" s="356"/>
      <c r="L154" s="356"/>
      <c r="M154" s="356"/>
      <c r="N154" s="356"/>
      <c r="O154" s="356"/>
      <c r="P154" s="356"/>
      <c r="Q154" s="356"/>
      <c r="R154" s="356"/>
      <c r="S154" s="356"/>
      <c r="T154" s="356"/>
      <c r="U154" s="356"/>
      <c r="V154" s="356"/>
      <c r="W154" s="356"/>
      <c r="X154" s="276"/>
      <c r="Y154" s="276"/>
      <c r="Z154" s="276"/>
      <c r="AA154" s="276"/>
      <c r="AB154" s="276"/>
      <c r="AC154" s="276"/>
      <c r="AD154" s="276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422"/>
      <c r="AX154" s="422"/>
      <c r="AY154" s="422"/>
      <c r="AZ154" s="422"/>
      <c r="BA154" s="422"/>
      <c r="BB154" s="422"/>
      <c r="BC154" s="422"/>
      <c r="BD154" s="422"/>
      <c r="BE154" s="422"/>
      <c r="BF154" s="422"/>
      <c r="BG154" s="422"/>
      <c r="BH154" s="422"/>
      <c r="BI154" s="422"/>
      <c r="BJ154" s="422"/>
      <c r="BK154" s="422"/>
      <c r="BL154" s="672"/>
      <c r="BM154" s="672"/>
      <c r="BN154" s="672"/>
      <c r="BO154" s="672"/>
      <c r="BP154" s="672"/>
      <c r="BQ154" s="672"/>
      <c r="BR154" s="672"/>
      <c r="BS154" s="672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81"/>
      <c r="CJ154" s="355"/>
      <c r="CK154" s="356"/>
      <c r="CL154" s="356"/>
      <c r="CM154" s="356"/>
      <c r="CN154" s="356"/>
      <c r="CO154" s="356"/>
      <c r="CP154" s="356"/>
      <c r="CQ154" s="356"/>
      <c r="CR154" s="356"/>
      <c r="CS154" s="356"/>
      <c r="CT154" s="356"/>
      <c r="CU154" s="356"/>
      <c r="CV154" s="356"/>
      <c r="CW154" s="356"/>
      <c r="CX154" s="356"/>
      <c r="CY154" s="671"/>
      <c r="CZ154" s="671"/>
      <c r="DA154" s="671"/>
      <c r="DB154" s="671"/>
      <c r="DC154" s="671"/>
      <c r="DD154" s="281"/>
      <c r="DE154" s="281"/>
      <c r="DF154" s="281"/>
      <c r="DG154" s="276"/>
      <c r="DH154" s="449"/>
      <c r="DI154" s="449"/>
      <c r="DJ154" s="449"/>
      <c r="DK154" s="356" t="s">
        <v>102</v>
      </c>
      <c r="DL154" s="356"/>
      <c r="DM154" s="356"/>
      <c r="DN154" s="356"/>
      <c r="DO154" s="356"/>
      <c r="DP154" s="356"/>
      <c r="DQ154" s="356"/>
      <c r="DR154" s="356"/>
      <c r="DS154" s="356"/>
      <c r="DT154" s="356"/>
      <c r="DU154" s="449"/>
      <c r="DV154" s="449"/>
      <c r="DW154" s="449"/>
      <c r="DX154" s="273"/>
      <c r="DY154" s="285"/>
      <c r="DZ154" s="273"/>
      <c r="EA154" s="273"/>
    </row>
    <row r="155" spans="1:137" ht="6.2" customHeight="1">
      <c r="A155" s="93"/>
      <c r="B155" s="273"/>
      <c r="C155" s="273"/>
      <c r="D155" s="273"/>
      <c r="E155" s="405">
        <f ca="1">設定!B2</f>
        <v>17270</v>
      </c>
      <c r="F155" s="405"/>
      <c r="G155" s="405"/>
      <c r="H155" s="405"/>
      <c r="I155" s="405"/>
      <c r="J155" s="405"/>
      <c r="K155" s="405"/>
      <c r="L155" s="405"/>
      <c r="M155" s="405"/>
      <c r="N155" s="693"/>
      <c r="O155" s="356" t="s">
        <v>103</v>
      </c>
      <c r="P155" s="356"/>
      <c r="Q155" s="273"/>
      <c r="R155" s="356">
        <v>30</v>
      </c>
      <c r="S155" s="684"/>
      <c r="T155" s="684"/>
      <c r="U155" s="684"/>
      <c r="V155" s="684"/>
      <c r="W155" s="684"/>
      <c r="X155" s="356" t="s">
        <v>103</v>
      </c>
      <c r="Y155" s="356"/>
      <c r="Z155" s="356" t="s">
        <v>104</v>
      </c>
      <c r="AA155" s="356"/>
      <c r="AB155" s="356"/>
      <c r="AC155" s="356"/>
      <c r="AD155" s="356"/>
      <c r="AE155" s="356"/>
      <c r="AF155" s="356" t="s">
        <v>105</v>
      </c>
      <c r="AG155" s="356"/>
      <c r="AH155" s="356"/>
      <c r="AI155" s="356">
        <v>22</v>
      </c>
      <c r="AJ155" s="356"/>
      <c r="AK155" s="356"/>
      <c r="AL155" s="356"/>
      <c r="AM155" s="356"/>
      <c r="AN155" s="671"/>
      <c r="AO155" s="356" t="s">
        <v>106</v>
      </c>
      <c r="AP155" s="356"/>
      <c r="AQ155" s="356"/>
      <c r="AR155" s="273"/>
      <c r="AS155" s="273"/>
      <c r="AT155" s="273"/>
      <c r="AU155" s="273"/>
      <c r="AV155" s="273"/>
      <c r="AW155" s="460">
        <f ca="1">IF(E155="","",ROUNDDOWN(E155*R155*0.67/AI155,0))</f>
        <v>15778</v>
      </c>
      <c r="AX155" s="460"/>
      <c r="AY155" s="460"/>
      <c r="AZ155" s="460"/>
      <c r="BA155" s="460"/>
      <c r="BB155" s="460"/>
      <c r="BC155" s="460"/>
      <c r="BD155" s="460"/>
      <c r="BE155" s="460"/>
      <c r="BF155" s="460"/>
      <c r="BG155" s="460"/>
      <c r="BH155" s="460"/>
      <c r="BI155" s="460"/>
      <c r="BJ155" s="460"/>
      <c r="BK155" s="460"/>
      <c r="BL155" s="694"/>
      <c r="BM155" s="694"/>
      <c r="BN155" s="694"/>
      <c r="BO155" s="694"/>
      <c r="BP155" s="694"/>
      <c r="BQ155" s="694"/>
      <c r="BR155" s="694"/>
      <c r="BS155" s="694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81"/>
      <c r="CJ155" s="355"/>
      <c r="CK155" s="356"/>
      <c r="CL155" s="356"/>
      <c r="CM155" s="356"/>
      <c r="CN155" s="356"/>
      <c r="CO155" s="356"/>
      <c r="CP155" s="356"/>
      <c r="CQ155" s="356"/>
      <c r="CR155" s="356"/>
      <c r="CS155" s="356"/>
      <c r="CT155" s="356"/>
      <c r="CU155" s="356"/>
      <c r="CV155" s="356"/>
      <c r="CW155" s="356"/>
      <c r="CX155" s="356"/>
      <c r="CY155" s="671"/>
      <c r="CZ155" s="671"/>
      <c r="DA155" s="671"/>
      <c r="DB155" s="671"/>
      <c r="DC155" s="671"/>
      <c r="DD155" s="281"/>
      <c r="DE155" s="281"/>
      <c r="DF155" s="281"/>
      <c r="DG155" s="281"/>
      <c r="DH155" s="449"/>
      <c r="DI155" s="449"/>
      <c r="DJ155" s="449"/>
      <c r="DK155" s="356"/>
      <c r="DL155" s="356"/>
      <c r="DM155" s="356"/>
      <c r="DN155" s="356"/>
      <c r="DO155" s="356"/>
      <c r="DP155" s="356"/>
      <c r="DQ155" s="356"/>
      <c r="DR155" s="356"/>
      <c r="DS155" s="356"/>
      <c r="DT155" s="356"/>
      <c r="DU155" s="449"/>
      <c r="DV155" s="449"/>
      <c r="DW155" s="449"/>
      <c r="DX155" s="273"/>
      <c r="DY155" s="285"/>
      <c r="DZ155" s="273"/>
      <c r="EA155" s="273"/>
    </row>
    <row r="156" spans="1:137" ht="6.2" customHeight="1">
      <c r="A156" s="93"/>
      <c r="B156" s="273"/>
      <c r="C156" s="273"/>
      <c r="D156" s="273"/>
      <c r="E156" s="405"/>
      <c r="F156" s="405"/>
      <c r="G156" s="405"/>
      <c r="H156" s="405"/>
      <c r="I156" s="405"/>
      <c r="J156" s="405"/>
      <c r="K156" s="405"/>
      <c r="L156" s="405"/>
      <c r="M156" s="405"/>
      <c r="N156" s="693"/>
      <c r="O156" s="356"/>
      <c r="P156" s="356"/>
      <c r="Q156" s="273"/>
      <c r="R156" s="684"/>
      <c r="S156" s="684"/>
      <c r="T156" s="684"/>
      <c r="U156" s="684"/>
      <c r="V156" s="684"/>
      <c r="W156" s="684"/>
      <c r="X156" s="356"/>
      <c r="Y156" s="356"/>
      <c r="Z156" s="356"/>
      <c r="AA156" s="356"/>
      <c r="AB156" s="356"/>
      <c r="AC156" s="356"/>
      <c r="AD156" s="356"/>
      <c r="AE156" s="356"/>
      <c r="AF156" s="356"/>
      <c r="AG156" s="356"/>
      <c r="AH156" s="356"/>
      <c r="AI156" s="356"/>
      <c r="AJ156" s="356"/>
      <c r="AK156" s="356"/>
      <c r="AL156" s="356"/>
      <c r="AM156" s="356"/>
      <c r="AN156" s="671"/>
      <c r="AO156" s="356"/>
      <c r="AP156" s="356"/>
      <c r="AQ156" s="356"/>
      <c r="AR156" s="273"/>
      <c r="AS156" s="273"/>
      <c r="AT156" s="273"/>
      <c r="AU156" s="273"/>
      <c r="AV156" s="273"/>
      <c r="AW156" s="460"/>
      <c r="AX156" s="460"/>
      <c r="AY156" s="460"/>
      <c r="AZ156" s="460"/>
      <c r="BA156" s="460"/>
      <c r="BB156" s="460"/>
      <c r="BC156" s="460"/>
      <c r="BD156" s="460"/>
      <c r="BE156" s="460"/>
      <c r="BF156" s="460"/>
      <c r="BG156" s="460"/>
      <c r="BH156" s="460"/>
      <c r="BI156" s="460"/>
      <c r="BJ156" s="460"/>
      <c r="BK156" s="460"/>
      <c r="BL156" s="694"/>
      <c r="BM156" s="694"/>
      <c r="BN156" s="694"/>
      <c r="BO156" s="694"/>
      <c r="BP156" s="694"/>
      <c r="BQ156" s="694"/>
      <c r="BR156" s="694"/>
      <c r="BS156" s="694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47"/>
      <c r="CJ156" s="66"/>
      <c r="CK156" s="51"/>
      <c r="CL156" s="51"/>
      <c r="CM156" s="51"/>
      <c r="CN156" s="51"/>
      <c r="CO156" s="51"/>
      <c r="CP156" s="51"/>
      <c r="CQ156" s="276"/>
      <c r="CR156" s="276"/>
      <c r="CS156" s="276"/>
      <c r="CT156" s="276"/>
      <c r="CU156" s="276"/>
      <c r="CV156" s="276"/>
      <c r="CW156" s="276"/>
      <c r="CX156" s="276"/>
      <c r="CY156" s="276"/>
      <c r="CZ156" s="276"/>
      <c r="DA156" s="276"/>
      <c r="DB156" s="276"/>
      <c r="DC156" s="276"/>
      <c r="DD156" s="51"/>
      <c r="DE156" s="51"/>
      <c r="DF156" s="51"/>
      <c r="DG156" s="51"/>
      <c r="DH156" s="51"/>
      <c r="DI156" s="51"/>
      <c r="DJ156" s="51"/>
      <c r="DK156" s="51"/>
      <c r="DL156" s="51"/>
      <c r="DM156" s="51"/>
      <c r="DN156" s="51"/>
      <c r="DO156" s="293"/>
      <c r="DP156" s="293"/>
      <c r="DQ156" s="293"/>
      <c r="DR156" s="293"/>
      <c r="DS156" s="293"/>
      <c r="DT156" s="293"/>
      <c r="DU156" s="293"/>
      <c r="DV156" s="293"/>
      <c r="DW156" s="293"/>
      <c r="DX156" s="293"/>
      <c r="DY156" s="295"/>
      <c r="DZ156" s="274"/>
      <c r="EA156" s="274"/>
    </row>
    <row r="157" spans="1:137" ht="6.2" customHeight="1">
      <c r="A157" s="93"/>
      <c r="B157" s="273"/>
      <c r="C157" s="273"/>
      <c r="D157" s="276"/>
      <c r="E157" s="405"/>
      <c r="F157" s="405"/>
      <c r="G157" s="405"/>
      <c r="H157" s="405"/>
      <c r="I157" s="405"/>
      <c r="J157" s="405"/>
      <c r="K157" s="405"/>
      <c r="L157" s="405"/>
      <c r="M157" s="405"/>
      <c r="N157" s="693"/>
      <c r="O157" s="356"/>
      <c r="P157" s="356"/>
      <c r="Q157" s="273"/>
      <c r="R157" s="684"/>
      <c r="S157" s="684"/>
      <c r="T157" s="684"/>
      <c r="U157" s="684"/>
      <c r="V157" s="684"/>
      <c r="W157" s="684"/>
      <c r="X157" s="356"/>
      <c r="Y157" s="356"/>
      <c r="Z157" s="356"/>
      <c r="AA157" s="356"/>
      <c r="AB157" s="356"/>
      <c r="AC157" s="356"/>
      <c r="AD157" s="356"/>
      <c r="AE157" s="356"/>
      <c r="AF157" s="356"/>
      <c r="AG157" s="356"/>
      <c r="AH157" s="356"/>
      <c r="AI157" s="356"/>
      <c r="AJ157" s="356"/>
      <c r="AK157" s="356"/>
      <c r="AL157" s="356"/>
      <c r="AM157" s="356"/>
      <c r="AN157" s="671"/>
      <c r="AO157" s="356"/>
      <c r="AP157" s="356"/>
      <c r="AQ157" s="356"/>
      <c r="AR157" s="273"/>
      <c r="AS157" s="273"/>
      <c r="AT157" s="273"/>
      <c r="AU157" s="273"/>
      <c r="AV157" s="273"/>
      <c r="AW157" s="460"/>
      <c r="AX157" s="460"/>
      <c r="AY157" s="460"/>
      <c r="AZ157" s="460"/>
      <c r="BA157" s="460"/>
      <c r="BB157" s="460"/>
      <c r="BC157" s="460"/>
      <c r="BD157" s="460"/>
      <c r="BE157" s="460"/>
      <c r="BF157" s="460"/>
      <c r="BG157" s="460"/>
      <c r="BH157" s="460"/>
      <c r="BI157" s="460"/>
      <c r="BJ157" s="460"/>
      <c r="BK157" s="460"/>
      <c r="BL157" s="694"/>
      <c r="BM157" s="694"/>
      <c r="BN157" s="694"/>
      <c r="BO157" s="694"/>
      <c r="BP157" s="694"/>
      <c r="BQ157" s="694"/>
      <c r="BR157" s="694"/>
      <c r="BS157" s="694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81"/>
      <c r="CJ157" s="461" t="str">
        <f>IF(EG153="","",TEXT(EG153,"aaaa"))</f>
        <v>日曜日</v>
      </c>
      <c r="CK157" s="462"/>
      <c r="CL157" s="462"/>
      <c r="CM157" s="462"/>
      <c r="CN157" s="462"/>
      <c r="CO157" s="462"/>
      <c r="CP157" s="463"/>
      <c r="CQ157" s="450" t="str">
        <f>IF(入力表!L15=1,"①",1)</f>
        <v>①</v>
      </c>
      <c r="CR157" s="451"/>
      <c r="CS157" s="451"/>
      <c r="CT157" s="451"/>
      <c r="CU157" s="451"/>
      <c r="CV157" s="451"/>
      <c r="CW157" s="469"/>
      <c r="CX157" s="450" t="str">
        <f>IF(入力表!M15=8,"⑧",8)</f>
        <v>⑧</v>
      </c>
      <c r="CY157" s="451"/>
      <c r="CZ157" s="451"/>
      <c r="DA157" s="451"/>
      <c r="DB157" s="451"/>
      <c r="DC157" s="451"/>
      <c r="DD157" s="469"/>
      <c r="DE157" s="450" t="str">
        <f>IF(入力表!N15=15,"⑮",15)</f>
        <v>⑮</v>
      </c>
      <c r="DF157" s="451"/>
      <c r="DG157" s="451"/>
      <c r="DH157" s="451"/>
      <c r="DI157" s="451"/>
      <c r="DJ157" s="451"/>
      <c r="DK157" s="469"/>
      <c r="DL157" s="450" t="str">
        <f>IF(入力表!O15=22,"㉒",22)</f>
        <v>㉒</v>
      </c>
      <c r="DM157" s="451"/>
      <c r="DN157" s="451"/>
      <c r="DO157" s="451"/>
      <c r="DP157" s="451"/>
      <c r="DQ157" s="451"/>
      <c r="DR157" s="469"/>
      <c r="DS157" s="450" t="str">
        <f>IF(入力表!P15=29,"㉙",29)</f>
        <v>㉙</v>
      </c>
      <c r="DT157" s="451"/>
      <c r="DU157" s="451"/>
      <c r="DV157" s="451"/>
      <c r="DW157" s="451"/>
      <c r="DX157" s="451"/>
      <c r="DY157" s="452"/>
      <c r="DZ157" s="274"/>
      <c r="EA157" s="274"/>
    </row>
    <row r="158" spans="1:137" ht="6.2" customHeight="1">
      <c r="A158" s="93"/>
      <c r="B158" s="273"/>
      <c r="C158" s="273"/>
      <c r="D158" s="276"/>
      <c r="E158" s="276"/>
      <c r="F158" s="276"/>
      <c r="G158" s="276"/>
      <c r="H158" s="276"/>
      <c r="I158" s="276"/>
      <c r="J158" s="276"/>
      <c r="K158" s="276"/>
      <c r="L158" s="281"/>
      <c r="M158" s="281"/>
      <c r="N158" s="281"/>
      <c r="O158" s="281"/>
      <c r="P158" s="281"/>
      <c r="Q158" s="281"/>
      <c r="R158" s="281"/>
      <c r="S158" s="281"/>
      <c r="T158" s="281"/>
      <c r="U158" s="281"/>
      <c r="V158" s="281"/>
      <c r="W158" s="276"/>
      <c r="X158" s="276"/>
      <c r="Y158" s="276"/>
      <c r="Z158" s="276"/>
      <c r="AA158" s="276"/>
      <c r="AB158" s="276"/>
      <c r="AC158" s="276"/>
      <c r="AD158" s="276"/>
      <c r="AE158" s="273"/>
      <c r="AF158" s="274"/>
      <c r="AG158" s="274"/>
      <c r="AH158" s="274"/>
      <c r="AI158" s="274"/>
      <c r="AJ158" s="274"/>
      <c r="AK158" s="274"/>
      <c r="AL158" s="274"/>
      <c r="AM158" s="274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4"/>
      <c r="BX158" s="274"/>
      <c r="BY158" s="274"/>
      <c r="BZ158" s="274"/>
      <c r="CA158" s="274"/>
      <c r="CB158" s="274"/>
      <c r="CC158" s="274"/>
      <c r="CD158" s="274"/>
      <c r="CE158" s="274"/>
      <c r="CF158" s="274"/>
      <c r="CG158" s="274"/>
      <c r="CH158" s="273"/>
      <c r="CI158" s="281"/>
      <c r="CJ158" s="464"/>
      <c r="CK158" s="445"/>
      <c r="CL158" s="445"/>
      <c r="CM158" s="445"/>
      <c r="CN158" s="445"/>
      <c r="CO158" s="445"/>
      <c r="CP158" s="465"/>
      <c r="CQ158" s="453"/>
      <c r="CR158" s="454"/>
      <c r="CS158" s="454"/>
      <c r="CT158" s="454"/>
      <c r="CU158" s="454"/>
      <c r="CV158" s="454"/>
      <c r="CW158" s="470"/>
      <c r="CX158" s="453"/>
      <c r="CY158" s="454"/>
      <c r="CZ158" s="454"/>
      <c r="DA158" s="454"/>
      <c r="DB158" s="454"/>
      <c r="DC158" s="454"/>
      <c r="DD158" s="470"/>
      <c r="DE158" s="453"/>
      <c r="DF158" s="454"/>
      <c r="DG158" s="454"/>
      <c r="DH158" s="454"/>
      <c r="DI158" s="454"/>
      <c r="DJ158" s="454"/>
      <c r="DK158" s="470"/>
      <c r="DL158" s="453"/>
      <c r="DM158" s="454"/>
      <c r="DN158" s="454"/>
      <c r="DO158" s="454"/>
      <c r="DP158" s="454"/>
      <c r="DQ158" s="454"/>
      <c r="DR158" s="470"/>
      <c r="DS158" s="453"/>
      <c r="DT158" s="454"/>
      <c r="DU158" s="454"/>
      <c r="DV158" s="454"/>
      <c r="DW158" s="454"/>
      <c r="DX158" s="454"/>
      <c r="DY158" s="455"/>
      <c r="DZ158" s="274"/>
      <c r="EA158" s="274"/>
    </row>
    <row r="159" spans="1:137" ht="6.2" customHeight="1">
      <c r="A159" s="93"/>
      <c r="B159" s="273"/>
      <c r="C159" s="273"/>
      <c r="D159" s="276"/>
      <c r="E159" s="422" t="s">
        <v>107</v>
      </c>
      <c r="F159" s="422"/>
      <c r="G159" s="422"/>
      <c r="H159" s="422"/>
      <c r="I159" s="422"/>
      <c r="J159" s="422"/>
      <c r="K159" s="422"/>
      <c r="L159" s="422"/>
      <c r="M159" s="422"/>
      <c r="N159" s="422"/>
      <c r="O159" s="422"/>
      <c r="P159" s="422"/>
      <c r="Q159" s="422"/>
      <c r="R159" s="422"/>
      <c r="S159" s="422"/>
      <c r="T159" s="672"/>
      <c r="U159" s="672"/>
      <c r="V159" s="281"/>
      <c r="W159" s="276"/>
      <c r="X159" s="276"/>
      <c r="Y159" s="276"/>
      <c r="Z159" s="276"/>
      <c r="AA159" s="276"/>
      <c r="AB159" s="276"/>
      <c r="AC159" s="276"/>
      <c r="AD159" s="276"/>
      <c r="AE159" s="273"/>
      <c r="AF159" s="274"/>
      <c r="AG159" s="274"/>
      <c r="AH159" s="274"/>
      <c r="AI159" s="274"/>
      <c r="AJ159" s="274"/>
      <c r="AK159" s="274"/>
      <c r="AL159" s="274"/>
      <c r="AM159" s="274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6"/>
      <c r="AX159" s="276"/>
      <c r="AY159" s="276"/>
      <c r="AZ159" s="276"/>
      <c r="BA159" s="276"/>
      <c r="BB159" s="276"/>
      <c r="BC159" s="276"/>
      <c r="BD159" s="276"/>
      <c r="BE159" s="276"/>
      <c r="BF159" s="276"/>
      <c r="BG159" s="276"/>
      <c r="BH159" s="276"/>
      <c r="BI159" s="276"/>
      <c r="BJ159" s="276"/>
      <c r="BK159" s="276"/>
      <c r="BL159" s="695"/>
      <c r="BM159" s="695"/>
      <c r="BN159" s="695"/>
      <c r="BO159" s="410" t="s">
        <v>108</v>
      </c>
      <c r="BP159" s="696"/>
      <c r="BQ159" s="696"/>
      <c r="BR159" s="696"/>
      <c r="BS159" s="696"/>
      <c r="BT159" s="696"/>
      <c r="BU159" s="696"/>
      <c r="BV159" s="696"/>
      <c r="BW159" s="696"/>
      <c r="BX159" s="696"/>
      <c r="BY159" s="696"/>
      <c r="BZ159" s="696"/>
      <c r="CA159" s="696"/>
      <c r="CB159" s="696"/>
      <c r="CC159" s="696"/>
      <c r="CD159" s="696"/>
      <c r="CE159" s="696"/>
      <c r="CF159" s="696"/>
      <c r="CG159" s="696"/>
      <c r="CH159" s="273"/>
      <c r="CI159" s="281"/>
      <c r="CJ159" s="464"/>
      <c r="CK159" s="445"/>
      <c r="CL159" s="445"/>
      <c r="CM159" s="445"/>
      <c r="CN159" s="445"/>
      <c r="CO159" s="445"/>
      <c r="CP159" s="465"/>
      <c r="CQ159" s="453"/>
      <c r="CR159" s="454"/>
      <c r="CS159" s="454"/>
      <c r="CT159" s="454"/>
      <c r="CU159" s="454"/>
      <c r="CV159" s="454"/>
      <c r="CW159" s="470"/>
      <c r="CX159" s="453"/>
      <c r="CY159" s="454"/>
      <c r="CZ159" s="454"/>
      <c r="DA159" s="454"/>
      <c r="DB159" s="454"/>
      <c r="DC159" s="454"/>
      <c r="DD159" s="470"/>
      <c r="DE159" s="453"/>
      <c r="DF159" s="454"/>
      <c r="DG159" s="454"/>
      <c r="DH159" s="454"/>
      <c r="DI159" s="454"/>
      <c r="DJ159" s="454"/>
      <c r="DK159" s="470"/>
      <c r="DL159" s="453"/>
      <c r="DM159" s="454"/>
      <c r="DN159" s="454"/>
      <c r="DO159" s="454"/>
      <c r="DP159" s="454"/>
      <c r="DQ159" s="454"/>
      <c r="DR159" s="470"/>
      <c r="DS159" s="453"/>
      <c r="DT159" s="454"/>
      <c r="DU159" s="454"/>
      <c r="DV159" s="454"/>
      <c r="DW159" s="454"/>
      <c r="DX159" s="454"/>
      <c r="DY159" s="455"/>
      <c r="DZ159" s="274"/>
      <c r="EA159" s="274"/>
    </row>
    <row r="160" spans="1:137" ht="6.2" customHeight="1">
      <c r="A160" s="93"/>
      <c r="B160" s="273"/>
      <c r="C160" s="273"/>
      <c r="D160" s="276"/>
      <c r="E160" s="422"/>
      <c r="F160" s="422"/>
      <c r="G160" s="422"/>
      <c r="H160" s="422"/>
      <c r="I160" s="422"/>
      <c r="J160" s="422"/>
      <c r="K160" s="422"/>
      <c r="L160" s="422"/>
      <c r="M160" s="422"/>
      <c r="N160" s="422"/>
      <c r="O160" s="422"/>
      <c r="P160" s="422"/>
      <c r="Q160" s="422"/>
      <c r="R160" s="422"/>
      <c r="S160" s="422"/>
      <c r="T160" s="672"/>
      <c r="U160" s="672"/>
      <c r="V160" s="281"/>
      <c r="W160" s="276"/>
      <c r="X160" s="276"/>
      <c r="Y160" s="276"/>
      <c r="Z160" s="276"/>
      <c r="AA160" s="276"/>
      <c r="AB160" s="276"/>
      <c r="AC160" s="276"/>
      <c r="AD160" s="276"/>
      <c r="AE160" s="273"/>
      <c r="AF160" s="273"/>
      <c r="AG160" s="273"/>
      <c r="AH160" s="273"/>
      <c r="AI160" s="273"/>
      <c r="AJ160" s="459" t="s">
        <v>109</v>
      </c>
      <c r="AK160" s="459"/>
      <c r="AL160" s="459"/>
      <c r="AM160" s="459"/>
      <c r="AN160" s="459"/>
      <c r="AO160" s="459"/>
      <c r="AP160" s="459"/>
      <c r="AQ160" s="459"/>
      <c r="AR160" s="459"/>
      <c r="AS160" s="459"/>
      <c r="AT160" s="459"/>
      <c r="AU160" s="459"/>
      <c r="AV160" s="459"/>
      <c r="AW160" s="459"/>
      <c r="AX160" s="459"/>
      <c r="AY160" s="459"/>
      <c r="AZ160" s="459"/>
      <c r="BA160" s="276"/>
      <c r="BB160" s="276"/>
      <c r="BC160" s="276"/>
      <c r="BD160" s="276"/>
      <c r="BE160" s="276"/>
      <c r="BF160" s="276"/>
      <c r="BG160" s="276"/>
      <c r="BH160" s="276"/>
      <c r="BI160" s="276"/>
      <c r="BJ160" s="276"/>
      <c r="BK160" s="276"/>
      <c r="BL160" s="695"/>
      <c r="BM160" s="695"/>
      <c r="BN160" s="695"/>
      <c r="BO160" s="696"/>
      <c r="BP160" s="696"/>
      <c r="BQ160" s="696"/>
      <c r="BR160" s="696"/>
      <c r="BS160" s="696"/>
      <c r="BT160" s="696"/>
      <c r="BU160" s="696"/>
      <c r="BV160" s="696"/>
      <c r="BW160" s="696"/>
      <c r="BX160" s="696"/>
      <c r="BY160" s="696"/>
      <c r="BZ160" s="696"/>
      <c r="CA160" s="696"/>
      <c r="CB160" s="696"/>
      <c r="CC160" s="696"/>
      <c r="CD160" s="696"/>
      <c r="CE160" s="696"/>
      <c r="CF160" s="696"/>
      <c r="CG160" s="696"/>
      <c r="CH160" s="273"/>
      <c r="CI160" s="281"/>
      <c r="CJ160" s="466"/>
      <c r="CK160" s="467"/>
      <c r="CL160" s="467"/>
      <c r="CM160" s="467"/>
      <c r="CN160" s="467"/>
      <c r="CO160" s="467"/>
      <c r="CP160" s="468"/>
      <c r="CQ160" s="456"/>
      <c r="CR160" s="457"/>
      <c r="CS160" s="457"/>
      <c r="CT160" s="457"/>
      <c r="CU160" s="457"/>
      <c r="CV160" s="457"/>
      <c r="CW160" s="471"/>
      <c r="CX160" s="456"/>
      <c r="CY160" s="457"/>
      <c r="CZ160" s="457"/>
      <c r="DA160" s="457"/>
      <c r="DB160" s="457"/>
      <c r="DC160" s="457"/>
      <c r="DD160" s="471"/>
      <c r="DE160" s="456"/>
      <c r="DF160" s="457"/>
      <c r="DG160" s="457"/>
      <c r="DH160" s="457"/>
      <c r="DI160" s="457"/>
      <c r="DJ160" s="457"/>
      <c r="DK160" s="471"/>
      <c r="DL160" s="456"/>
      <c r="DM160" s="457"/>
      <c r="DN160" s="457"/>
      <c r="DO160" s="457"/>
      <c r="DP160" s="457"/>
      <c r="DQ160" s="457"/>
      <c r="DR160" s="471"/>
      <c r="DS160" s="456"/>
      <c r="DT160" s="457"/>
      <c r="DU160" s="457"/>
      <c r="DV160" s="457"/>
      <c r="DW160" s="457"/>
      <c r="DX160" s="457"/>
      <c r="DY160" s="458"/>
      <c r="DZ160" s="274"/>
      <c r="EA160" s="274"/>
    </row>
    <row r="161" spans="1:162" ht="6.2" customHeight="1">
      <c r="A161" s="93"/>
      <c r="B161" s="273"/>
      <c r="C161" s="273"/>
      <c r="D161" s="273"/>
      <c r="E161" s="405">
        <f>IF(BJ28="","",BJ28)</f>
        <v>230000</v>
      </c>
      <c r="F161" s="405"/>
      <c r="G161" s="405"/>
      <c r="H161" s="405"/>
      <c r="I161" s="405"/>
      <c r="J161" s="405"/>
      <c r="K161" s="405"/>
      <c r="L161" s="405"/>
      <c r="M161" s="405"/>
      <c r="N161" s="78"/>
      <c r="O161" s="356" t="s">
        <v>105</v>
      </c>
      <c r="P161" s="356"/>
      <c r="Q161" s="356"/>
      <c r="R161" s="356">
        <v>22</v>
      </c>
      <c r="S161" s="356"/>
      <c r="T161" s="356"/>
      <c r="U161" s="693"/>
      <c r="V161" s="281"/>
      <c r="W161" s="356" t="s">
        <v>110</v>
      </c>
      <c r="X161" s="356"/>
      <c r="Y161" s="356"/>
      <c r="Z161" s="405">
        <f>IF(E161="","",ROUND(E161/R161,-1))</f>
        <v>10450</v>
      </c>
      <c r="AA161" s="405"/>
      <c r="AB161" s="405"/>
      <c r="AC161" s="405"/>
      <c r="AD161" s="405"/>
      <c r="AE161" s="405"/>
      <c r="AF161" s="405"/>
      <c r="AG161" s="405"/>
      <c r="AH161" s="276"/>
      <c r="AI161" s="276"/>
      <c r="AJ161" s="459"/>
      <c r="AK161" s="459"/>
      <c r="AL161" s="459"/>
      <c r="AM161" s="459"/>
      <c r="AN161" s="459"/>
      <c r="AO161" s="459"/>
      <c r="AP161" s="459"/>
      <c r="AQ161" s="459"/>
      <c r="AR161" s="459"/>
      <c r="AS161" s="459"/>
      <c r="AT161" s="459"/>
      <c r="AU161" s="459"/>
      <c r="AV161" s="459"/>
      <c r="AW161" s="459"/>
      <c r="AX161" s="459"/>
      <c r="AY161" s="459"/>
      <c r="AZ161" s="459"/>
      <c r="BA161" s="277"/>
      <c r="BB161" s="356" t="s">
        <v>103</v>
      </c>
      <c r="BC161" s="356"/>
      <c r="BD161" s="356" t="s">
        <v>104</v>
      </c>
      <c r="BE161" s="356"/>
      <c r="BF161" s="356"/>
      <c r="BG161" s="356"/>
      <c r="BH161" s="356"/>
      <c r="BI161" s="356"/>
      <c r="BJ161" s="277"/>
      <c r="BK161" s="356" t="s">
        <v>106</v>
      </c>
      <c r="BL161" s="356"/>
      <c r="BM161" s="356"/>
      <c r="BN161" s="697"/>
      <c r="BO161" s="472">
        <f>IF(E161="","",ROUNDDOWN(Z161*0.67,0))</f>
        <v>7001</v>
      </c>
      <c r="BP161" s="472"/>
      <c r="BQ161" s="472"/>
      <c r="BR161" s="472"/>
      <c r="BS161" s="472"/>
      <c r="BT161" s="472"/>
      <c r="BU161" s="472"/>
      <c r="BV161" s="472"/>
      <c r="BW161" s="472"/>
      <c r="BX161" s="472"/>
      <c r="BY161" s="472"/>
      <c r="CH161" s="273"/>
      <c r="CI161" s="281"/>
      <c r="CJ161" s="461" t="str">
        <f>IF(EG153="","",TEXT(EG153+1,"aaaa"))</f>
        <v>月曜日</v>
      </c>
      <c r="CK161" s="462"/>
      <c r="CL161" s="462"/>
      <c r="CM161" s="462"/>
      <c r="CN161" s="462"/>
      <c r="CO161" s="462"/>
      <c r="CP161" s="463"/>
      <c r="CQ161" s="450" t="str">
        <f>IF(入力表!L16=2,"②",2)</f>
        <v>②</v>
      </c>
      <c r="CR161" s="451"/>
      <c r="CS161" s="451"/>
      <c r="CT161" s="451"/>
      <c r="CU161" s="451"/>
      <c r="CV161" s="451"/>
      <c r="CW161" s="469"/>
      <c r="CX161" s="450" t="str">
        <f>IF(入力表!M16=9,"⑨",9)</f>
        <v>⑨</v>
      </c>
      <c r="CY161" s="451"/>
      <c r="CZ161" s="451"/>
      <c r="DA161" s="451"/>
      <c r="DB161" s="451"/>
      <c r="DC161" s="451"/>
      <c r="DD161" s="469"/>
      <c r="DE161" s="450" t="str">
        <f>IF(入力表!N16=16,"⑯",16)</f>
        <v>⑯</v>
      </c>
      <c r="DF161" s="451"/>
      <c r="DG161" s="451"/>
      <c r="DH161" s="451"/>
      <c r="DI161" s="451"/>
      <c r="DJ161" s="451"/>
      <c r="DK161" s="469"/>
      <c r="DL161" s="450" t="str">
        <f>IF(入力表!O16=23,"㉓",23)</f>
        <v>㉓</v>
      </c>
      <c r="DM161" s="451"/>
      <c r="DN161" s="451"/>
      <c r="DO161" s="451"/>
      <c r="DP161" s="451"/>
      <c r="DQ161" s="451"/>
      <c r="DR161" s="469"/>
      <c r="DS161" s="450" t="str">
        <f>IF(入力表!P16=30,"㉚",30)</f>
        <v>㉚</v>
      </c>
      <c r="DT161" s="451"/>
      <c r="DU161" s="451"/>
      <c r="DV161" s="451"/>
      <c r="DW161" s="451"/>
      <c r="DX161" s="451"/>
      <c r="DY161" s="452"/>
      <c r="DZ161" s="274"/>
      <c r="EA161" s="274"/>
    </row>
    <row r="162" spans="1:162" ht="6.2" customHeight="1">
      <c r="A162" s="93"/>
      <c r="B162" s="273"/>
      <c r="C162" s="273"/>
      <c r="D162" s="276"/>
      <c r="E162" s="405"/>
      <c r="F162" s="405"/>
      <c r="G162" s="405"/>
      <c r="H162" s="405"/>
      <c r="I162" s="405"/>
      <c r="J162" s="405"/>
      <c r="K162" s="405"/>
      <c r="L162" s="405"/>
      <c r="M162" s="405"/>
      <c r="N162" s="78"/>
      <c r="O162" s="356"/>
      <c r="P162" s="356"/>
      <c r="Q162" s="356"/>
      <c r="R162" s="356"/>
      <c r="S162" s="356"/>
      <c r="T162" s="356"/>
      <c r="U162" s="693"/>
      <c r="V162" s="273"/>
      <c r="W162" s="356"/>
      <c r="X162" s="356"/>
      <c r="Y162" s="356"/>
      <c r="Z162" s="405"/>
      <c r="AA162" s="405"/>
      <c r="AB162" s="405"/>
      <c r="AC162" s="405"/>
      <c r="AD162" s="405"/>
      <c r="AE162" s="405"/>
      <c r="AF162" s="405"/>
      <c r="AG162" s="405"/>
      <c r="AH162" s="276"/>
      <c r="AI162" s="276"/>
      <c r="AJ162" s="459" t="s">
        <v>111</v>
      </c>
      <c r="AK162" s="459"/>
      <c r="AL162" s="459"/>
      <c r="AM162" s="459"/>
      <c r="AN162" s="459"/>
      <c r="AO162" s="459"/>
      <c r="AP162" s="459"/>
      <c r="AQ162" s="459"/>
      <c r="AR162" s="459"/>
      <c r="AS162" s="459"/>
      <c r="AT162" s="459"/>
      <c r="AU162" s="459"/>
      <c r="AV162" s="459"/>
      <c r="AW162" s="459"/>
      <c r="AX162" s="459"/>
      <c r="AY162" s="459"/>
      <c r="AZ162" s="459"/>
      <c r="BA162" s="277"/>
      <c r="BB162" s="356"/>
      <c r="BC162" s="356"/>
      <c r="BD162" s="356"/>
      <c r="BE162" s="356"/>
      <c r="BF162" s="356"/>
      <c r="BG162" s="356"/>
      <c r="BH162" s="356"/>
      <c r="BI162" s="356"/>
      <c r="BJ162" s="277"/>
      <c r="BK162" s="356"/>
      <c r="BL162" s="356"/>
      <c r="BM162" s="356"/>
      <c r="BN162" s="697"/>
      <c r="BO162" s="472"/>
      <c r="BP162" s="472"/>
      <c r="BQ162" s="472"/>
      <c r="BR162" s="472"/>
      <c r="BS162" s="472"/>
      <c r="BT162" s="472"/>
      <c r="BU162" s="472"/>
      <c r="BV162" s="472"/>
      <c r="BW162" s="472"/>
      <c r="BX162" s="472"/>
      <c r="BY162" s="472"/>
      <c r="CH162" s="273"/>
      <c r="CI162" s="281"/>
      <c r="CJ162" s="464"/>
      <c r="CK162" s="445"/>
      <c r="CL162" s="445"/>
      <c r="CM162" s="445"/>
      <c r="CN162" s="445"/>
      <c r="CO162" s="445"/>
      <c r="CP162" s="465"/>
      <c r="CQ162" s="453"/>
      <c r="CR162" s="454"/>
      <c r="CS162" s="454"/>
      <c r="CT162" s="454"/>
      <c r="CU162" s="454"/>
      <c r="CV162" s="454"/>
      <c r="CW162" s="470"/>
      <c r="CX162" s="453"/>
      <c r="CY162" s="454"/>
      <c r="CZ162" s="454"/>
      <c r="DA162" s="454"/>
      <c r="DB162" s="454"/>
      <c r="DC162" s="454"/>
      <c r="DD162" s="470"/>
      <c r="DE162" s="453"/>
      <c r="DF162" s="454"/>
      <c r="DG162" s="454"/>
      <c r="DH162" s="454"/>
      <c r="DI162" s="454"/>
      <c r="DJ162" s="454"/>
      <c r="DK162" s="470"/>
      <c r="DL162" s="453"/>
      <c r="DM162" s="454"/>
      <c r="DN162" s="454"/>
      <c r="DO162" s="454"/>
      <c r="DP162" s="454"/>
      <c r="DQ162" s="454"/>
      <c r="DR162" s="470"/>
      <c r="DS162" s="453"/>
      <c r="DT162" s="454"/>
      <c r="DU162" s="454"/>
      <c r="DV162" s="454"/>
      <c r="DW162" s="454"/>
      <c r="DX162" s="454"/>
      <c r="DY162" s="455"/>
      <c r="DZ162" s="273"/>
      <c r="EA162" s="273"/>
    </row>
    <row r="163" spans="1:162" ht="6.2" customHeight="1">
      <c r="A163" s="93"/>
      <c r="B163" s="273"/>
      <c r="C163" s="273"/>
      <c r="D163" s="276"/>
      <c r="E163" s="405"/>
      <c r="F163" s="405"/>
      <c r="G163" s="405"/>
      <c r="H163" s="405"/>
      <c r="I163" s="405"/>
      <c r="J163" s="405"/>
      <c r="K163" s="405"/>
      <c r="L163" s="405"/>
      <c r="M163" s="405"/>
      <c r="N163" s="78"/>
      <c r="O163" s="356"/>
      <c r="P163" s="356"/>
      <c r="Q163" s="356"/>
      <c r="R163" s="356"/>
      <c r="S163" s="356"/>
      <c r="T163" s="356"/>
      <c r="U163" s="693"/>
      <c r="V163" s="273"/>
      <c r="W163" s="356"/>
      <c r="X163" s="356"/>
      <c r="Y163" s="356"/>
      <c r="Z163" s="405"/>
      <c r="AA163" s="405"/>
      <c r="AB163" s="405"/>
      <c r="AC163" s="405"/>
      <c r="AD163" s="405"/>
      <c r="AE163" s="405"/>
      <c r="AF163" s="405"/>
      <c r="AG163" s="405"/>
      <c r="AH163" s="276"/>
      <c r="AI163" s="276"/>
      <c r="AJ163" s="459"/>
      <c r="AK163" s="459"/>
      <c r="AL163" s="459"/>
      <c r="AM163" s="459"/>
      <c r="AN163" s="459"/>
      <c r="AO163" s="459"/>
      <c r="AP163" s="459"/>
      <c r="AQ163" s="459"/>
      <c r="AR163" s="459"/>
      <c r="AS163" s="459"/>
      <c r="AT163" s="459"/>
      <c r="AU163" s="459"/>
      <c r="AV163" s="459"/>
      <c r="AW163" s="459"/>
      <c r="AX163" s="459"/>
      <c r="AY163" s="459"/>
      <c r="AZ163" s="459"/>
      <c r="BA163" s="277"/>
      <c r="BB163" s="356"/>
      <c r="BC163" s="356"/>
      <c r="BD163" s="356"/>
      <c r="BE163" s="356"/>
      <c r="BF163" s="356"/>
      <c r="BG163" s="356"/>
      <c r="BH163" s="356"/>
      <c r="BI163" s="356"/>
      <c r="BJ163" s="277"/>
      <c r="BK163" s="356"/>
      <c r="BL163" s="356"/>
      <c r="BM163" s="356"/>
      <c r="BN163" s="697"/>
      <c r="BO163" s="472"/>
      <c r="BP163" s="472"/>
      <c r="BQ163" s="472"/>
      <c r="BR163" s="472"/>
      <c r="BS163" s="472"/>
      <c r="BT163" s="472"/>
      <c r="BU163" s="472"/>
      <c r="BV163" s="472"/>
      <c r="BW163" s="472"/>
      <c r="BX163" s="472"/>
      <c r="BY163" s="472"/>
      <c r="CH163" s="273"/>
      <c r="CI163" s="281"/>
      <c r="CJ163" s="464"/>
      <c r="CK163" s="445"/>
      <c r="CL163" s="445"/>
      <c r="CM163" s="445"/>
      <c r="CN163" s="445"/>
      <c r="CO163" s="445"/>
      <c r="CP163" s="465"/>
      <c r="CQ163" s="453"/>
      <c r="CR163" s="454"/>
      <c r="CS163" s="454"/>
      <c r="CT163" s="454"/>
      <c r="CU163" s="454"/>
      <c r="CV163" s="454"/>
      <c r="CW163" s="470"/>
      <c r="CX163" s="453"/>
      <c r="CY163" s="454"/>
      <c r="CZ163" s="454"/>
      <c r="DA163" s="454"/>
      <c r="DB163" s="454"/>
      <c r="DC163" s="454"/>
      <c r="DD163" s="470"/>
      <c r="DE163" s="453"/>
      <c r="DF163" s="454"/>
      <c r="DG163" s="454"/>
      <c r="DH163" s="454"/>
      <c r="DI163" s="454"/>
      <c r="DJ163" s="454"/>
      <c r="DK163" s="470"/>
      <c r="DL163" s="453"/>
      <c r="DM163" s="454"/>
      <c r="DN163" s="454"/>
      <c r="DO163" s="454"/>
      <c r="DP163" s="454"/>
      <c r="DQ163" s="454"/>
      <c r="DR163" s="470"/>
      <c r="DS163" s="453"/>
      <c r="DT163" s="454"/>
      <c r="DU163" s="454"/>
      <c r="DV163" s="454"/>
      <c r="DW163" s="454"/>
      <c r="DX163" s="454"/>
      <c r="DY163" s="455"/>
      <c r="DZ163" s="299"/>
      <c r="EA163" s="299"/>
    </row>
    <row r="164" spans="1:162" ht="6.2" customHeight="1">
      <c r="A164" s="93"/>
      <c r="B164" s="273"/>
      <c r="C164" s="273"/>
      <c r="D164" s="276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81"/>
      <c r="U164" s="281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459" t="s">
        <v>112</v>
      </c>
      <c r="AK164" s="459"/>
      <c r="AL164" s="459"/>
      <c r="AM164" s="459"/>
      <c r="AN164" s="459"/>
      <c r="AO164" s="459"/>
      <c r="AP164" s="459"/>
      <c r="AQ164" s="459"/>
      <c r="AR164" s="459"/>
      <c r="AS164" s="459"/>
      <c r="AT164" s="459"/>
      <c r="AU164" s="459"/>
      <c r="AV164" s="459"/>
      <c r="AW164" s="459"/>
      <c r="AX164" s="459"/>
      <c r="AY164" s="459"/>
      <c r="AZ164" s="459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698"/>
      <c r="BM164" s="698"/>
      <c r="BN164" s="273"/>
      <c r="BO164" s="472"/>
      <c r="BP164" s="472"/>
      <c r="BQ164" s="472"/>
      <c r="BR164" s="472"/>
      <c r="BS164" s="472"/>
      <c r="BT164" s="472"/>
      <c r="BU164" s="472"/>
      <c r="BV164" s="472"/>
      <c r="BW164" s="472"/>
      <c r="BX164" s="472"/>
      <c r="BY164" s="472"/>
      <c r="CH164" s="273"/>
      <c r="CI164" s="281"/>
      <c r="CJ164" s="466"/>
      <c r="CK164" s="467"/>
      <c r="CL164" s="467"/>
      <c r="CM164" s="467"/>
      <c r="CN164" s="467"/>
      <c r="CO164" s="467"/>
      <c r="CP164" s="468"/>
      <c r="CQ164" s="456"/>
      <c r="CR164" s="457"/>
      <c r="CS164" s="457"/>
      <c r="CT164" s="457"/>
      <c r="CU164" s="457"/>
      <c r="CV164" s="457"/>
      <c r="CW164" s="471"/>
      <c r="CX164" s="456"/>
      <c r="CY164" s="457"/>
      <c r="CZ164" s="457"/>
      <c r="DA164" s="457"/>
      <c r="DB164" s="457"/>
      <c r="DC164" s="457"/>
      <c r="DD164" s="471"/>
      <c r="DE164" s="456"/>
      <c r="DF164" s="457"/>
      <c r="DG164" s="457"/>
      <c r="DH164" s="457"/>
      <c r="DI164" s="457"/>
      <c r="DJ164" s="457"/>
      <c r="DK164" s="471"/>
      <c r="DL164" s="456"/>
      <c r="DM164" s="457"/>
      <c r="DN164" s="457"/>
      <c r="DO164" s="457"/>
      <c r="DP164" s="457"/>
      <c r="DQ164" s="457"/>
      <c r="DR164" s="471"/>
      <c r="DS164" s="456"/>
      <c r="DT164" s="457"/>
      <c r="DU164" s="457"/>
      <c r="DV164" s="457"/>
      <c r="DW164" s="457"/>
      <c r="DX164" s="457"/>
      <c r="DY164" s="458"/>
      <c r="DZ164" s="299"/>
      <c r="EA164" s="299"/>
    </row>
    <row r="165" spans="1:162" ht="6.2" customHeight="1">
      <c r="A165" s="93"/>
      <c r="B165" s="273"/>
      <c r="C165" s="273"/>
      <c r="D165" s="276"/>
      <c r="E165" s="422" t="s">
        <v>113</v>
      </c>
      <c r="F165" s="422"/>
      <c r="G165" s="422"/>
      <c r="H165" s="422"/>
      <c r="I165" s="422"/>
      <c r="J165" s="422"/>
      <c r="K165" s="422"/>
      <c r="L165" s="422"/>
      <c r="M165" s="422"/>
      <c r="N165" s="422"/>
      <c r="O165" s="422"/>
      <c r="P165" s="422"/>
      <c r="Q165" s="422"/>
      <c r="R165" s="422"/>
      <c r="S165" s="422"/>
      <c r="T165" s="672"/>
      <c r="U165" s="672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459"/>
      <c r="AK165" s="459"/>
      <c r="AL165" s="459"/>
      <c r="AM165" s="459"/>
      <c r="AN165" s="459"/>
      <c r="AO165" s="459"/>
      <c r="AP165" s="459"/>
      <c r="AQ165" s="459"/>
      <c r="AR165" s="459"/>
      <c r="AS165" s="459"/>
      <c r="AT165" s="459"/>
      <c r="AU165" s="459"/>
      <c r="AV165" s="459"/>
      <c r="AW165" s="459"/>
      <c r="AX165" s="459"/>
      <c r="AY165" s="459"/>
      <c r="AZ165" s="459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698"/>
      <c r="BM165" s="698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81"/>
      <c r="CJ165" s="461" t="str">
        <f>IF(EG153="","",TEXT(EG153+2,"aaaa"))</f>
        <v>火曜日</v>
      </c>
      <c r="CK165" s="462"/>
      <c r="CL165" s="462"/>
      <c r="CM165" s="462"/>
      <c r="CN165" s="462"/>
      <c r="CO165" s="462"/>
      <c r="CP165" s="463"/>
      <c r="CQ165" s="450" t="str">
        <f>IF(入力表!L17=3,"③",3)</f>
        <v>③</v>
      </c>
      <c r="CR165" s="451"/>
      <c r="CS165" s="451"/>
      <c r="CT165" s="451"/>
      <c r="CU165" s="451"/>
      <c r="CV165" s="451"/>
      <c r="CW165" s="469"/>
      <c r="CX165" s="450" t="str">
        <f>IF(入力表!M17=10,"⑩",10)</f>
        <v>⑩</v>
      </c>
      <c r="CY165" s="451"/>
      <c r="CZ165" s="451"/>
      <c r="DA165" s="451"/>
      <c r="DB165" s="451"/>
      <c r="DC165" s="451"/>
      <c r="DD165" s="469"/>
      <c r="DE165" s="450" t="str">
        <f>IF(入力表!N17=17,"⑰",17)</f>
        <v>⑰</v>
      </c>
      <c r="DF165" s="451"/>
      <c r="DG165" s="451"/>
      <c r="DH165" s="451"/>
      <c r="DI165" s="451"/>
      <c r="DJ165" s="451"/>
      <c r="DK165" s="469"/>
      <c r="DL165" s="450" t="str">
        <f>IF(入力表!O17=24,"㉔",24)</f>
        <v>㉔</v>
      </c>
      <c r="DM165" s="451"/>
      <c r="DN165" s="451"/>
      <c r="DO165" s="451"/>
      <c r="DP165" s="451"/>
      <c r="DQ165" s="451"/>
      <c r="DR165" s="469"/>
      <c r="DS165" s="450" t="str">
        <f>IF(入力表!P17=31,"㉛",31)</f>
        <v>㉛</v>
      </c>
      <c r="DT165" s="451"/>
      <c r="DU165" s="451"/>
      <c r="DV165" s="451"/>
      <c r="DW165" s="451"/>
      <c r="DX165" s="451"/>
      <c r="DY165" s="452"/>
      <c r="DZ165" s="299"/>
      <c r="EA165" s="299"/>
      <c r="EP165" s="78"/>
      <c r="EQ165" s="78"/>
      <c r="ER165" s="78"/>
      <c r="ES165" s="78"/>
      <c r="ET165" s="78"/>
      <c r="EU165" s="78"/>
      <c r="EV165" s="78"/>
      <c r="EW165" s="78"/>
      <c r="EX165" s="78"/>
      <c r="EY165" s="78"/>
      <c r="EZ165" s="78"/>
      <c r="FA165" s="78"/>
      <c r="FB165" s="78"/>
      <c r="FC165" s="78"/>
      <c r="FD165" s="693"/>
      <c r="FE165" s="693"/>
      <c r="FF165" s="693"/>
    </row>
    <row r="166" spans="1:162" ht="6.2" customHeight="1">
      <c r="A166" s="93"/>
      <c r="B166" s="273"/>
      <c r="C166" s="273"/>
      <c r="D166" s="276"/>
      <c r="E166" s="422"/>
      <c r="F166" s="422"/>
      <c r="G166" s="422"/>
      <c r="H166" s="422"/>
      <c r="I166" s="422"/>
      <c r="J166" s="422"/>
      <c r="K166" s="422"/>
      <c r="L166" s="422"/>
      <c r="M166" s="422"/>
      <c r="N166" s="422"/>
      <c r="O166" s="422"/>
      <c r="P166" s="422"/>
      <c r="Q166" s="422"/>
      <c r="R166" s="422"/>
      <c r="S166" s="422"/>
      <c r="T166" s="672"/>
      <c r="U166" s="672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698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81"/>
      <c r="CJ166" s="464"/>
      <c r="CK166" s="445"/>
      <c r="CL166" s="445"/>
      <c r="CM166" s="445"/>
      <c r="CN166" s="445"/>
      <c r="CO166" s="445"/>
      <c r="CP166" s="465"/>
      <c r="CQ166" s="453"/>
      <c r="CR166" s="454"/>
      <c r="CS166" s="454"/>
      <c r="CT166" s="454"/>
      <c r="CU166" s="454"/>
      <c r="CV166" s="454"/>
      <c r="CW166" s="470"/>
      <c r="CX166" s="453"/>
      <c r="CY166" s="454"/>
      <c r="CZ166" s="454"/>
      <c r="DA166" s="454"/>
      <c r="DB166" s="454"/>
      <c r="DC166" s="454"/>
      <c r="DD166" s="470"/>
      <c r="DE166" s="453"/>
      <c r="DF166" s="454"/>
      <c r="DG166" s="454"/>
      <c r="DH166" s="454"/>
      <c r="DI166" s="454"/>
      <c r="DJ166" s="454"/>
      <c r="DK166" s="470"/>
      <c r="DL166" s="453"/>
      <c r="DM166" s="454"/>
      <c r="DN166" s="454"/>
      <c r="DO166" s="454"/>
      <c r="DP166" s="454"/>
      <c r="DQ166" s="454"/>
      <c r="DR166" s="470"/>
      <c r="DS166" s="453"/>
      <c r="DT166" s="454"/>
      <c r="DU166" s="454"/>
      <c r="DV166" s="454"/>
      <c r="DW166" s="454"/>
      <c r="DX166" s="454"/>
      <c r="DY166" s="455"/>
      <c r="DZ166" s="299"/>
      <c r="EA166" s="299"/>
      <c r="EP166" s="78"/>
      <c r="EQ166" s="78"/>
      <c r="ER166" s="78"/>
      <c r="ES166" s="78"/>
      <c r="ET166" s="78"/>
      <c r="EU166" s="78"/>
      <c r="EV166" s="78"/>
      <c r="EW166" s="78"/>
      <c r="EX166" s="78"/>
      <c r="EY166" s="78"/>
      <c r="EZ166" s="78"/>
      <c r="FA166" s="78"/>
      <c r="FB166" s="78"/>
      <c r="FC166" s="78"/>
      <c r="FD166" s="693"/>
      <c r="FE166" s="693"/>
      <c r="FF166" s="693"/>
    </row>
    <row r="167" spans="1:162" ht="6.2" customHeight="1">
      <c r="A167" s="93"/>
      <c r="B167" s="273"/>
      <c r="C167" s="273"/>
      <c r="D167" s="274"/>
      <c r="E167" s="422" t="s">
        <v>114</v>
      </c>
      <c r="F167" s="422"/>
      <c r="G167" s="422"/>
      <c r="H167" s="422"/>
      <c r="I167" s="422"/>
      <c r="J167" s="422"/>
      <c r="K167" s="422"/>
      <c r="L167" s="422"/>
      <c r="M167" s="422"/>
      <c r="N167" s="422"/>
      <c r="O167" s="422"/>
      <c r="P167" s="422"/>
      <c r="Q167" s="422"/>
      <c r="R167" s="422"/>
      <c r="S167" s="422"/>
      <c r="T167" s="672"/>
      <c r="U167" s="672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6"/>
      <c r="AX167" s="276"/>
      <c r="AY167" s="276"/>
      <c r="AZ167" s="276"/>
      <c r="BA167" s="276"/>
      <c r="BB167" s="276"/>
      <c r="BC167" s="276"/>
      <c r="BD167" s="276"/>
      <c r="BE167" s="276"/>
      <c r="BF167" s="276"/>
      <c r="BG167" s="276"/>
      <c r="BH167" s="276"/>
      <c r="BI167" s="276"/>
      <c r="BJ167" s="276"/>
      <c r="BK167" s="276"/>
      <c r="BL167" s="695"/>
      <c r="BM167" s="695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81"/>
      <c r="CJ167" s="464"/>
      <c r="CK167" s="445"/>
      <c r="CL167" s="445"/>
      <c r="CM167" s="445"/>
      <c r="CN167" s="445"/>
      <c r="CO167" s="445"/>
      <c r="CP167" s="465"/>
      <c r="CQ167" s="453"/>
      <c r="CR167" s="454"/>
      <c r="CS167" s="454"/>
      <c r="CT167" s="454"/>
      <c r="CU167" s="454"/>
      <c r="CV167" s="454"/>
      <c r="CW167" s="470"/>
      <c r="CX167" s="453"/>
      <c r="CY167" s="454"/>
      <c r="CZ167" s="454"/>
      <c r="DA167" s="454"/>
      <c r="DB167" s="454"/>
      <c r="DC167" s="454"/>
      <c r="DD167" s="470"/>
      <c r="DE167" s="453"/>
      <c r="DF167" s="454"/>
      <c r="DG167" s="454"/>
      <c r="DH167" s="454"/>
      <c r="DI167" s="454"/>
      <c r="DJ167" s="454"/>
      <c r="DK167" s="470"/>
      <c r="DL167" s="453"/>
      <c r="DM167" s="454"/>
      <c r="DN167" s="454"/>
      <c r="DO167" s="454"/>
      <c r="DP167" s="454"/>
      <c r="DQ167" s="454"/>
      <c r="DR167" s="470"/>
      <c r="DS167" s="453"/>
      <c r="DT167" s="454"/>
      <c r="DU167" s="454"/>
      <c r="DV167" s="454"/>
      <c r="DW167" s="454"/>
      <c r="DX167" s="454"/>
      <c r="DY167" s="455"/>
      <c r="DZ167" s="299"/>
      <c r="EA167" s="299"/>
      <c r="EP167" s="78"/>
      <c r="EQ167" s="78"/>
      <c r="ER167" s="78"/>
      <c r="ES167" s="78"/>
      <c r="ET167" s="78"/>
      <c r="EU167" s="78"/>
      <c r="EV167" s="78"/>
      <c r="EW167" s="78"/>
      <c r="EX167" s="78"/>
      <c r="EY167" s="78"/>
      <c r="EZ167" s="78"/>
      <c r="FA167" s="78"/>
      <c r="FB167" s="78"/>
      <c r="FC167" s="78"/>
      <c r="FD167" s="693"/>
      <c r="FE167" s="693"/>
      <c r="FF167" s="693"/>
    </row>
    <row r="168" spans="1:162" ht="6.2" customHeight="1">
      <c r="A168" s="93"/>
      <c r="B168" s="273"/>
      <c r="C168" s="273"/>
      <c r="D168" s="273"/>
      <c r="E168" s="422"/>
      <c r="F168" s="422"/>
      <c r="G168" s="422"/>
      <c r="H168" s="422"/>
      <c r="I168" s="422"/>
      <c r="J168" s="422"/>
      <c r="K168" s="422"/>
      <c r="L168" s="422"/>
      <c r="M168" s="422"/>
      <c r="N168" s="422"/>
      <c r="O168" s="422"/>
      <c r="P168" s="422"/>
      <c r="Q168" s="422"/>
      <c r="R168" s="422"/>
      <c r="S168" s="422"/>
      <c r="T168" s="672"/>
      <c r="U168" s="672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3"/>
      <c r="AF168" s="3"/>
      <c r="AG168" s="3"/>
      <c r="AH168" s="3"/>
      <c r="AI168" s="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6"/>
      <c r="AX168" s="276"/>
      <c r="AY168" s="276"/>
      <c r="AZ168" s="276"/>
      <c r="BA168" s="276"/>
      <c r="BB168" s="276"/>
      <c r="BC168" s="276"/>
      <c r="BD168" s="276"/>
      <c r="BE168" s="276"/>
      <c r="BF168" s="276"/>
      <c r="BG168" s="276"/>
      <c r="BH168" s="276"/>
      <c r="BI168" s="276"/>
      <c r="BJ168" s="276"/>
      <c r="BK168" s="276"/>
      <c r="BL168" s="695"/>
      <c r="BM168" s="695"/>
      <c r="BN168" s="276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6"/>
      <c r="CJ168" s="466"/>
      <c r="CK168" s="467"/>
      <c r="CL168" s="467"/>
      <c r="CM168" s="467"/>
      <c r="CN168" s="467"/>
      <c r="CO168" s="467"/>
      <c r="CP168" s="468"/>
      <c r="CQ168" s="456"/>
      <c r="CR168" s="457"/>
      <c r="CS168" s="457"/>
      <c r="CT168" s="457"/>
      <c r="CU168" s="457"/>
      <c r="CV168" s="457"/>
      <c r="CW168" s="471"/>
      <c r="CX168" s="456"/>
      <c r="CY168" s="457"/>
      <c r="CZ168" s="457"/>
      <c r="DA168" s="457"/>
      <c r="DB168" s="457"/>
      <c r="DC168" s="457"/>
      <c r="DD168" s="471"/>
      <c r="DE168" s="456"/>
      <c r="DF168" s="457"/>
      <c r="DG168" s="457"/>
      <c r="DH168" s="457"/>
      <c r="DI168" s="457"/>
      <c r="DJ168" s="457"/>
      <c r="DK168" s="471"/>
      <c r="DL168" s="456"/>
      <c r="DM168" s="457"/>
      <c r="DN168" s="457"/>
      <c r="DO168" s="457"/>
      <c r="DP168" s="457"/>
      <c r="DQ168" s="457"/>
      <c r="DR168" s="471"/>
      <c r="DS168" s="456"/>
      <c r="DT168" s="457"/>
      <c r="DU168" s="457"/>
      <c r="DV168" s="457"/>
      <c r="DW168" s="457"/>
      <c r="DX168" s="457"/>
      <c r="DY168" s="458"/>
      <c r="DZ168" s="299"/>
      <c r="EA168" s="299"/>
    </row>
    <row r="169" spans="1:162" ht="6.2" customHeight="1">
      <c r="A169" s="94"/>
      <c r="B169" s="276"/>
      <c r="C169" s="276"/>
      <c r="D169" s="273"/>
      <c r="E169" s="460">
        <f ca="1">IF(E161="","",IF(AW155&gt;BO161,BO161,AW155))</f>
        <v>7001</v>
      </c>
      <c r="F169" s="460"/>
      <c r="G169" s="460"/>
      <c r="H169" s="460"/>
      <c r="I169" s="460"/>
      <c r="J169" s="460"/>
      <c r="K169" s="460"/>
      <c r="L169" s="460"/>
      <c r="M169" s="460"/>
      <c r="N169" s="460"/>
      <c r="O169" s="460"/>
      <c r="P169" s="460"/>
      <c r="Q169" s="460"/>
      <c r="R169" s="460"/>
      <c r="S169" s="460"/>
      <c r="T169" s="694"/>
      <c r="U169" s="694"/>
      <c r="V169" s="273"/>
      <c r="W169" s="273"/>
      <c r="X169" s="273"/>
      <c r="Y169" s="273"/>
      <c r="Z169" s="67"/>
      <c r="AA169" s="67"/>
      <c r="AB169" s="67"/>
      <c r="AC169" s="67"/>
      <c r="AD169" s="67"/>
      <c r="AE169" s="3"/>
      <c r="AF169" s="3"/>
      <c r="AG169" s="3"/>
      <c r="AH169" s="3"/>
      <c r="AI169" s="3"/>
      <c r="AJ169" s="67"/>
      <c r="AK169" s="67"/>
      <c r="AL169" s="67"/>
      <c r="AM169" s="67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7" t="str">
        <f>IF(AW161="","",IF(CO155&gt;DG161,DG161,CO155))</f>
        <v/>
      </c>
      <c r="AX169" s="277"/>
      <c r="AY169" s="277"/>
      <c r="AZ169" s="277"/>
      <c r="BA169" s="277"/>
      <c r="BB169" s="277"/>
      <c r="BC169" s="277"/>
      <c r="BD169" s="277"/>
      <c r="BE169" s="277"/>
      <c r="BF169" s="277"/>
      <c r="BG169" s="277"/>
      <c r="BH169" s="277"/>
      <c r="BI169" s="277"/>
      <c r="BJ169" s="277"/>
      <c r="BK169" s="277"/>
      <c r="BL169" s="697"/>
      <c r="BM169" s="697"/>
      <c r="BN169" s="276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6"/>
      <c r="CJ169" s="461" t="str">
        <f>IF(EG153="","",TEXT(EG153+3,"aaaa"))</f>
        <v>水曜日</v>
      </c>
      <c r="CK169" s="462"/>
      <c r="CL169" s="462"/>
      <c r="CM169" s="462"/>
      <c r="CN169" s="462"/>
      <c r="CO169" s="462"/>
      <c r="CP169" s="463"/>
      <c r="CQ169" s="450" t="str">
        <f>IF(入力表!L18=4,"④",4)</f>
        <v>④</v>
      </c>
      <c r="CR169" s="451"/>
      <c r="CS169" s="451"/>
      <c r="CT169" s="451"/>
      <c r="CU169" s="451"/>
      <c r="CV169" s="451"/>
      <c r="CW169" s="469"/>
      <c r="CX169" s="450" t="str">
        <f>IF(入力表!M18=11,"⑪",11)</f>
        <v>⑪</v>
      </c>
      <c r="CY169" s="451"/>
      <c r="CZ169" s="451"/>
      <c r="DA169" s="451"/>
      <c r="DB169" s="451"/>
      <c r="DC169" s="451"/>
      <c r="DD169" s="469"/>
      <c r="DE169" s="450" t="str">
        <f>IF(入力表!N18=18,"⑱",18)</f>
        <v>⑱</v>
      </c>
      <c r="DF169" s="451"/>
      <c r="DG169" s="451"/>
      <c r="DH169" s="451"/>
      <c r="DI169" s="451"/>
      <c r="DJ169" s="451"/>
      <c r="DK169" s="469"/>
      <c r="DL169" s="450" t="str">
        <f>IF(入力表!O18=25,"㉕",25)</f>
        <v>㉕</v>
      </c>
      <c r="DM169" s="451"/>
      <c r="DN169" s="451"/>
      <c r="DO169" s="451"/>
      <c r="DP169" s="451"/>
      <c r="DQ169" s="451"/>
      <c r="DR169" s="469"/>
      <c r="DS169" s="191"/>
      <c r="DT169" s="192"/>
      <c r="DU169" s="192"/>
      <c r="DV169" s="192"/>
      <c r="DW169" s="192"/>
      <c r="DX169" s="192"/>
      <c r="DY169" s="193"/>
      <c r="DZ169" s="299"/>
      <c r="EA169" s="299"/>
    </row>
    <row r="170" spans="1:162" ht="6.2" customHeight="1">
      <c r="A170" s="94"/>
      <c r="B170" s="276"/>
      <c r="C170" s="276"/>
      <c r="D170" s="273"/>
      <c r="E170" s="460"/>
      <c r="F170" s="460"/>
      <c r="G170" s="460"/>
      <c r="H170" s="460"/>
      <c r="I170" s="460"/>
      <c r="J170" s="460"/>
      <c r="K170" s="460"/>
      <c r="L170" s="460"/>
      <c r="M170" s="460"/>
      <c r="N170" s="460"/>
      <c r="O170" s="460"/>
      <c r="P170" s="460"/>
      <c r="Q170" s="460"/>
      <c r="R170" s="460"/>
      <c r="S170" s="460"/>
      <c r="T170" s="694"/>
      <c r="U170" s="694"/>
      <c r="V170" s="273"/>
      <c r="W170" s="273"/>
      <c r="X170" s="273"/>
      <c r="Y170" s="273"/>
      <c r="Z170" s="68"/>
      <c r="AA170" s="68"/>
      <c r="AB170" s="68"/>
      <c r="AC170" s="68"/>
      <c r="AD170" s="68"/>
      <c r="AE170" s="288"/>
      <c r="AF170" s="288"/>
      <c r="AG170" s="288"/>
      <c r="AH170" s="288"/>
      <c r="AI170" s="288"/>
      <c r="AJ170" s="68"/>
      <c r="AK170" s="68"/>
      <c r="AL170" s="68"/>
      <c r="AM170" s="68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7"/>
      <c r="AX170" s="277"/>
      <c r="AY170" s="277"/>
      <c r="AZ170" s="277"/>
      <c r="BA170" s="277"/>
      <c r="BB170" s="277"/>
      <c r="BC170" s="277"/>
      <c r="BD170" s="277"/>
      <c r="BE170" s="277"/>
      <c r="BF170" s="277"/>
      <c r="BG170" s="277"/>
      <c r="BH170" s="277"/>
      <c r="BI170" s="277"/>
      <c r="BJ170" s="277"/>
      <c r="BK170" s="277"/>
      <c r="BL170" s="697"/>
      <c r="BM170" s="697"/>
      <c r="BN170" s="276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6"/>
      <c r="CJ170" s="464"/>
      <c r="CK170" s="445"/>
      <c r="CL170" s="445"/>
      <c r="CM170" s="445"/>
      <c r="CN170" s="445"/>
      <c r="CO170" s="445"/>
      <c r="CP170" s="465"/>
      <c r="CQ170" s="453"/>
      <c r="CR170" s="454"/>
      <c r="CS170" s="454"/>
      <c r="CT170" s="454"/>
      <c r="CU170" s="454"/>
      <c r="CV170" s="454"/>
      <c r="CW170" s="470"/>
      <c r="CX170" s="453"/>
      <c r="CY170" s="454"/>
      <c r="CZ170" s="454"/>
      <c r="DA170" s="454"/>
      <c r="DB170" s="454"/>
      <c r="DC170" s="454"/>
      <c r="DD170" s="470"/>
      <c r="DE170" s="453"/>
      <c r="DF170" s="454"/>
      <c r="DG170" s="454"/>
      <c r="DH170" s="454"/>
      <c r="DI170" s="454"/>
      <c r="DJ170" s="454"/>
      <c r="DK170" s="470"/>
      <c r="DL170" s="453"/>
      <c r="DM170" s="454"/>
      <c r="DN170" s="454"/>
      <c r="DO170" s="454"/>
      <c r="DP170" s="454"/>
      <c r="DQ170" s="454"/>
      <c r="DR170" s="470"/>
      <c r="DS170" s="121"/>
      <c r="DT170" s="122"/>
      <c r="DU170" s="122"/>
      <c r="DV170" s="122"/>
      <c r="DW170" s="122"/>
      <c r="DX170" s="122"/>
      <c r="DY170" s="123"/>
      <c r="DZ170" s="299"/>
      <c r="EA170" s="299"/>
    </row>
    <row r="171" spans="1:162" ht="6.2" customHeight="1">
      <c r="A171" s="94"/>
      <c r="B171" s="276"/>
      <c r="C171" s="276"/>
      <c r="D171" s="274"/>
      <c r="E171" s="460"/>
      <c r="F171" s="460"/>
      <c r="G171" s="460"/>
      <c r="H171" s="460"/>
      <c r="I171" s="460"/>
      <c r="J171" s="460"/>
      <c r="K171" s="460"/>
      <c r="L171" s="460"/>
      <c r="M171" s="460"/>
      <c r="N171" s="460"/>
      <c r="O171" s="460"/>
      <c r="P171" s="460"/>
      <c r="Q171" s="460"/>
      <c r="R171" s="460"/>
      <c r="S171" s="460"/>
      <c r="T171" s="694"/>
      <c r="U171" s="694"/>
      <c r="V171" s="281"/>
      <c r="W171" s="273"/>
      <c r="X171" s="273"/>
      <c r="Y171" s="273"/>
      <c r="Z171" s="68"/>
      <c r="AA171" s="68"/>
      <c r="AB171" s="68"/>
      <c r="AC171" s="68"/>
      <c r="AD171" s="68"/>
      <c r="AE171" s="288"/>
      <c r="AF171" s="288"/>
      <c r="AG171" s="288"/>
      <c r="AH171" s="288"/>
      <c r="AI171" s="288"/>
      <c r="AJ171" s="68"/>
      <c r="AK171" s="68"/>
      <c r="AL171" s="68"/>
      <c r="AM171" s="68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7"/>
      <c r="AX171" s="277"/>
      <c r="AY171" s="277"/>
      <c r="AZ171" s="277"/>
      <c r="BA171" s="277"/>
      <c r="BB171" s="277"/>
      <c r="BC171" s="277"/>
      <c r="BD171" s="277"/>
      <c r="BE171" s="277"/>
      <c r="BF171" s="277"/>
      <c r="BG171" s="277"/>
      <c r="BH171" s="277"/>
      <c r="BI171" s="277"/>
      <c r="BJ171" s="277"/>
      <c r="BK171" s="277"/>
      <c r="BL171" s="697"/>
      <c r="BM171" s="697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6"/>
      <c r="CJ171" s="464"/>
      <c r="CK171" s="445"/>
      <c r="CL171" s="445"/>
      <c r="CM171" s="445"/>
      <c r="CN171" s="445"/>
      <c r="CO171" s="445"/>
      <c r="CP171" s="465"/>
      <c r="CQ171" s="453"/>
      <c r="CR171" s="454"/>
      <c r="CS171" s="454"/>
      <c r="CT171" s="454"/>
      <c r="CU171" s="454"/>
      <c r="CV171" s="454"/>
      <c r="CW171" s="470"/>
      <c r="CX171" s="453"/>
      <c r="CY171" s="454"/>
      <c r="CZ171" s="454"/>
      <c r="DA171" s="454"/>
      <c r="DB171" s="454"/>
      <c r="DC171" s="454"/>
      <c r="DD171" s="470"/>
      <c r="DE171" s="453"/>
      <c r="DF171" s="454"/>
      <c r="DG171" s="454"/>
      <c r="DH171" s="454"/>
      <c r="DI171" s="454"/>
      <c r="DJ171" s="454"/>
      <c r="DK171" s="470"/>
      <c r="DL171" s="453"/>
      <c r="DM171" s="454"/>
      <c r="DN171" s="454"/>
      <c r="DO171" s="454"/>
      <c r="DP171" s="454"/>
      <c r="DQ171" s="454"/>
      <c r="DR171" s="470"/>
      <c r="DS171" s="121"/>
      <c r="DT171" s="122"/>
      <c r="DU171" s="122"/>
      <c r="DV171" s="122"/>
      <c r="DW171" s="122"/>
      <c r="DX171" s="122"/>
      <c r="DY171" s="123"/>
      <c r="DZ171" s="299"/>
      <c r="EA171" s="299"/>
    </row>
    <row r="172" spans="1:162" ht="6.2" customHeight="1">
      <c r="A172" s="94"/>
      <c r="B172" s="276"/>
      <c r="C172" s="276"/>
      <c r="D172" s="276"/>
      <c r="E172" s="276"/>
      <c r="F172" s="276"/>
      <c r="G172" s="276"/>
      <c r="H172" s="276"/>
      <c r="I172" s="276"/>
      <c r="J172" s="276"/>
      <c r="K172" s="276"/>
      <c r="L172" s="276"/>
      <c r="M172" s="276"/>
      <c r="N172" s="281"/>
      <c r="O172" s="281"/>
      <c r="P172" s="281"/>
      <c r="Q172" s="281"/>
      <c r="R172" s="281"/>
      <c r="S172" s="281"/>
      <c r="T172" s="281"/>
      <c r="U172" s="281"/>
      <c r="V172" s="281"/>
      <c r="W172" s="281"/>
      <c r="X172" s="281"/>
      <c r="Y172" s="273"/>
      <c r="Z172" s="68"/>
      <c r="AA172" s="68"/>
      <c r="AB172" s="68"/>
      <c r="AC172" s="68"/>
      <c r="AD172" s="68"/>
      <c r="AE172" s="69"/>
      <c r="AF172" s="69"/>
      <c r="AG172" s="69"/>
      <c r="AH172" s="69"/>
      <c r="AI172" s="69"/>
      <c r="AJ172" s="68"/>
      <c r="AK172" s="68"/>
      <c r="AL172" s="68"/>
      <c r="AM172" s="68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4"/>
      <c r="AX172" s="274"/>
      <c r="AY172" s="274"/>
      <c r="AZ172" s="274"/>
      <c r="BA172" s="274"/>
      <c r="BB172" s="274"/>
      <c r="BC172" s="274"/>
      <c r="BD172" s="274"/>
      <c r="BE172" s="274"/>
      <c r="BF172" s="274"/>
      <c r="BG172" s="274"/>
      <c r="BH172" s="274"/>
      <c r="BI172" s="274"/>
      <c r="BJ172" s="274"/>
      <c r="BK172" s="274"/>
      <c r="BL172" s="273"/>
      <c r="BM172" s="273"/>
      <c r="BN172" s="273"/>
      <c r="BO172" s="273"/>
      <c r="BP172" s="276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6"/>
      <c r="CJ172" s="466"/>
      <c r="CK172" s="467"/>
      <c r="CL172" s="467"/>
      <c r="CM172" s="467"/>
      <c r="CN172" s="467"/>
      <c r="CO172" s="467"/>
      <c r="CP172" s="468"/>
      <c r="CQ172" s="456"/>
      <c r="CR172" s="457"/>
      <c r="CS172" s="457"/>
      <c r="CT172" s="457"/>
      <c r="CU172" s="457"/>
      <c r="CV172" s="457"/>
      <c r="CW172" s="471"/>
      <c r="CX172" s="456"/>
      <c r="CY172" s="457"/>
      <c r="CZ172" s="457"/>
      <c r="DA172" s="457"/>
      <c r="DB172" s="457"/>
      <c r="DC172" s="457"/>
      <c r="DD172" s="471"/>
      <c r="DE172" s="456"/>
      <c r="DF172" s="457"/>
      <c r="DG172" s="457"/>
      <c r="DH172" s="457"/>
      <c r="DI172" s="457"/>
      <c r="DJ172" s="457"/>
      <c r="DK172" s="471"/>
      <c r="DL172" s="456"/>
      <c r="DM172" s="457"/>
      <c r="DN172" s="457"/>
      <c r="DO172" s="457"/>
      <c r="DP172" s="457"/>
      <c r="DQ172" s="457"/>
      <c r="DR172" s="471"/>
      <c r="DS172" s="124"/>
      <c r="DT172" s="125"/>
      <c r="DU172" s="125"/>
      <c r="DV172" s="125"/>
      <c r="DW172" s="125"/>
      <c r="DX172" s="125"/>
      <c r="DY172" s="126"/>
      <c r="DZ172" s="299"/>
      <c r="EA172" s="299"/>
    </row>
    <row r="173" spans="1:162" ht="6.2" customHeight="1">
      <c r="A173" s="94"/>
      <c r="B173" s="276"/>
      <c r="C173" s="276"/>
      <c r="D173" s="276"/>
      <c r="E173" s="422" t="s">
        <v>115</v>
      </c>
      <c r="F173" s="422"/>
      <c r="G173" s="422"/>
      <c r="H173" s="422"/>
      <c r="I173" s="422"/>
      <c r="J173" s="422"/>
      <c r="K173" s="422"/>
      <c r="L173" s="422"/>
      <c r="M173" s="422"/>
      <c r="N173" s="422"/>
      <c r="O173" s="422"/>
      <c r="P173" s="422"/>
      <c r="Q173" s="422"/>
      <c r="R173" s="422"/>
      <c r="S173" s="422"/>
      <c r="T173" s="672"/>
      <c r="U173" s="672"/>
      <c r="V173" s="281"/>
      <c r="W173" s="281"/>
      <c r="X173" s="281"/>
      <c r="Y173" s="273"/>
      <c r="Z173" s="274"/>
      <c r="AA173" s="274"/>
      <c r="AB173" s="274"/>
      <c r="AC173" s="391" t="s">
        <v>116</v>
      </c>
      <c r="AD173" s="391"/>
      <c r="AE173" s="391"/>
      <c r="AF173" s="391"/>
      <c r="AG173" s="391"/>
      <c r="AH173" s="391"/>
      <c r="AI173" s="391"/>
      <c r="AJ173" s="391"/>
      <c r="AK173" s="677"/>
      <c r="AL173" s="274"/>
      <c r="AM173" s="274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422" t="s">
        <v>117</v>
      </c>
      <c r="AX173" s="422"/>
      <c r="AY173" s="422"/>
      <c r="AZ173" s="422"/>
      <c r="BA173" s="422"/>
      <c r="BB173" s="422"/>
      <c r="BC173" s="422"/>
      <c r="BD173" s="422"/>
      <c r="BE173" s="422"/>
      <c r="BF173" s="422"/>
      <c r="BG173" s="422"/>
      <c r="BH173" s="422"/>
      <c r="BI173" s="422"/>
      <c r="BJ173" s="422"/>
      <c r="BK173" s="422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6"/>
      <c r="CJ173" s="461" t="str">
        <f>IF(EG153="","",TEXT(EG153+4,"aaaa"))</f>
        <v>木曜日</v>
      </c>
      <c r="CK173" s="462"/>
      <c r="CL173" s="462"/>
      <c r="CM173" s="462"/>
      <c r="CN173" s="462"/>
      <c r="CO173" s="462"/>
      <c r="CP173" s="463"/>
      <c r="CQ173" s="450" t="str">
        <f>IF(入力表!L19=5,"⑤",5)</f>
        <v>⑤</v>
      </c>
      <c r="CR173" s="451"/>
      <c r="CS173" s="451"/>
      <c r="CT173" s="451"/>
      <c r="CU173" s="451"/>
      <c r="CV173" s="451"/>
      <c r="CW173" s="469"/>
      <c r="CX173" s="450" t="str">
        <f>IF(入力表!M19=12,"⑫",12)</f>
        <v>⑫</v>
      </c>
      <c r="CY173" s="451"/>
      <c r="CZ173" s="451"/>
      <c r="DA173" s="451"/>
      <c r="DB173" s="451"/>
      <c r="DC173" s="451"/>
      <c r="DD173" s="469"/>
      <c r="DE173" s="450" t="str">
        <f>IF(入力表!N19=19,"⑲",19)</f>
        <v>⑲</v>
      </c>
      <c r="DF173" s="451"/>
      <c r="DG173" s="451"/>
      <c r="DH173" s="451"/>
      <c r="DI173" s="451"/>
      <c r="DJ173" s="451"/>
      <c r="DK173" s="469"/>
      <c r="DL173" s="450" t="str">
        <f>IF(入力表!O19=26,"㉖",26)</f>
        <v>㉖</v>
      </c>
      <c r="DM173" s="451"/>
      <c r="DN173" s="451"/>
      <c r="DO173" s="451"/>
      <c r="DP173" s="451"/>
      <c r="DQ173" s="451"/>
      <c r="DR173" s="469"/>
      <c r="DS173" s="191"/>
      <c r="DT173" s="192"/>
      <c r="DU173" s="192"/>
      <c r="DV173" s="192"/>
      <c r="DW173" s="192"/>
      <c r="DX173" s="192"/>
      <c r="DY173" s="193"/>
      <c r="DZ173" s="299"/>
      <c r="EA173" s="299"/>
    </row>
    <row r="174" spans="1:162" ht="6.2" customHeight="1">
      <c r="A174" s="93"/>
      <c r="B174" s="273"/>
      <c r="C174" s="273"/>
      <c r="D174" s="276"/>
      <c r="E174" s="422"/>
      <c r="F174" s="422"/>
      <c r="G174" s="422"/>
      <c r="H174" s="422"/>
      <c r="I174" s="422"/>
      <c r="J174" s="422"/>
      <c r="K174" s="422"/>
      <c r="L174" s="422"/>
      <c r="M174" s="422"/>
      <c r="N174" s="422"/>
      <c r="O174" s="422"/>
      <c r="P174" s="422"/>
      <c r="Q174" s="422"/>
      <c r="R174" s="422"/>
      <c r="S174" s="422"/>
      <c r="T174" s="672"/>
      <c r="U174" s="672"/>
      <c r="V174" s="281"/>
      <c r="W174" s="281"/>
      <c r="X174" s="281"/>
      <c r="Y174" s="273"/>
      <c r="Z174" s="274"/>
      <c r="AA174" s="274"/>
      <c r="AB174" s="274"/>
      <c r="AC174" s="391"/>
      <c r="AD174" s="391"/>
      <c r="AE174" s="391"/>
      <c r="AF174" s="391"/>
      <c r="AG174" s="391"/>
      <c r="AH174" s="391"/>
      <c r="AI174" s="391"/>
      <c r="AJ174" s="391"/>
      <c r="AK174" s="677"/>
      <c r="AL174" s="274"/>
      <c r="AM174" s="274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422"/>
      <c r="AX174" s="422"/>
      <c r="AY174" s="422"/>
      <c r="AZ174" s="422"/>
      <c r="BA174" s="422"/>
      <c r="BB174" s="422"/>
      <c r="BC174" s="422"/>
      <c r="BD174" s="422"/>
      <c r="BE174" s="422"/>
      <c r="BF174" s="422"/>
      <c r="BG174" s="422"/>
      <c r="BH174" s="422"/>
      <c r="BI174" s="422"/>
      <c r="BJ174" s="422"/>
      <c r="BK174" s="422"/>
      <c r="BL174" s="273"/>
      <c r="BM174" s="273"/>
      <c r="BN174" s="273"/>
      <c r="BO174" s="273"/>
      <c r="BP174" s="274"/>
      <c r="BQ174" s="274"/>
      <c r="BR174" s="274"/>
      <c r="BS174" s="274"/>
      <c r="BT174" s="274"/>
      <c r="BU174" s="274"/>
      <c r="BV174" s="274"/>
      <c r="BW174" s="276"/>
      <c r="BX174" s="276"/>
      <c r="BY174" s="276"/>
      <c r="BZ174" s="276"/>
      <c r="CA174" s="276"/>
      <c r="CB174" s="276"/>
      <c r="CC174" s="276"/>
      <c r="CD174" s="276"/>
      <c r="CE174" s="276"/>
      <c r="CF174" s="276"/>
      <c r="CG174" s="276"/>
      <c r="CH174" s="276"/>
      <c r="CI174" s="276"/>
      <c r="CJ174" s="464"/>
      <c r="CK174" s="445"/>
      <c r="CL174" s="445"/>
      <c r="CM174" s="445"/>
      <c r="CN174" s="445"/>
      <c r="CO174" s="445"/>
      <c r="CP174" s="465"/>
      <c r="CQ174" s="453"/>
      <c r="CR174" s="454"/>
      <c r="CS174" s="454"/>
      <c r="CT174" s="454"/>
      <c r="CU174" s="454"/>
      <c r="CV174" s="454"/>
      <c r="CW174" s="470"/>
      <c r="CX174" s="453"/>
      <c r="CY174" s="454"/>
      <c r="CZ174" s="454"/>
      <c r="DA174" s="454"/>
      <c r="DB174" s="454"/>
      <c r="DC174" s="454"/>
      <c r="DD174" s="470"/>
      <c r="DE174" s="453"/>
      <c r="DF174" s="454"/>
      <c r="DG174" s="454"/>
      <c r="DH174" s="454"/>
      <c r="DI174" s="454"/>
      <c r="DJ174" s="454"/>
      <c r="DK174" s="470"/>
      <c r="DL174" s="453"/>
      <c r="DM174" s="454"/>
      <c r="DN174" s="454"/>
      <c r="DO174" s="454"/>
      <c r="DP174" s="454"/>
      <c r="DQ174" s="454"/>
      <c r="DR174" s="470"/>
      <c r="DS174" s="121"/>
      <c r="DT174" s="122"/>
      <c r="DU174" s="122"/>
      <c r="DV174" s="122"/>
      <c r="DW174" s="122"/>
      <c r="DX174" s="122"/>
      <c r="DY174" s="123"/>
      <c r="DZ174" s="299"/>
      <c r="EA174" s="299"/>
    </row>
    <row r="175" spans="1:162" ht="6.2" customHeight="1">
      <c r="A175" s="94"/>
      <c r="B175" s="276"/>
      <c r="C175" s="276"/>
      <c r="D175" s="276"/>
      <c r="E175" s="460">
        <f ca="1">+E169</f>
        <v>7001</v>
      </c>
      <c r="F175" s="460"/>
      <c r="G175" s="460"/>
      <c r="H175" s="460"/>
      <c r="I175" s="460"/>
      <c r="J175" s="460"/>
      <c r="K175" s="460"/>
      <c r="L175" s="460"/>
      <c r="M175" s="460"/>
      <c r="N175" s="460"/>
      <c r="O175" s="460"/>
      <c r="P175" s="460"/>
      <c r="Q175" s="460"/>
      <c r="R175" s="460"/>
      <c r="S175" s="460"/>
      <c r="T175" s="694"/>
      <c r="U175" s="694"/>
      <c r="V175" s="281"/>
      <c r="W175" s="356" t="s">
        <v>103</v>
      </c>
      <c r="X175" s="356"/>
      <c r="Y175" s="356"/>
      <c r="Z175" s="274"/>
      <c r="AA175" s="274"/>
      <c r="AB175" s="274"/>
      <c r="AC175" s="405">
        <f>国家公務員一般職!AA29</f>
        <v>21</v>
      </c>
      <c r="AD175" s="405"/>
      <c r="AE175" s="405"/>
      <c r="AF175" s="405"/>
      <c r="AG175" s="405"/>
      <c r="AH175" s="405"/>
      <c r="AI175" s="405"/>
      <c r="AJ175" s="405"/>
      <c r="AK175" s="699"/>
      <c r="AL175" s="274"/>
      <c r="AM175" s="274"/>
      <c r="AN175" s="273"/>
      <c r="AO175" s="356" t="s">
        <v>106</v>
      </c>
      <c r="AP175" s="356"/>
      <c r="AQ175" s="356"/>
      <c r="AR175" s="273"/>
      <c r="AS175" s="273"/>
      <c r="AT175" s="273"/>
      <c r="AU175" s="273"/>
      <c r="AV175" s="273"/>
      <c r="AW175" s="460">
        <f ca="1">IF(AC175="","",E175*AC175)</f>
        <v>147021</v>
      </c>
      <c r="AX175" s="460"/>
      <c r="AY175" s="460"/>
      <c r="AZ175" s="460"/>
      <c r="BA175" s="460"/>
      <c r="BB175" s="460"/>
      <c r="BC175" s="460"/>
      <c r="BD175" s="460"/>
      <c r="BE175" s="460"/>
      <c r="BF175" s="460"/>
      <c r="BG175" s="460"/>
      <c r="BH175" s="460"/>
      <c r="BI175" s="460"/>
      <c r="BJ175" s="460"/>
      <c r="BK175" s="460"/>
      <c r="BL175" s="273"/>
      <c r="BM175" s="273"/>
      <c r="BN175" s="273"/>
      <c r="BO175" s="273"/>
      <c r="BP175" s="274"/>
      <c r="BQ175" s="278"/>
      <c r="BR175" s="278"/>
      <c r="BS175" s="278"/>
      <c r="BT175" s="278"/>
      <c r="BU175" s="278"/>
      <c r="BV175" s="278"/>
      <c r="BW175" s="278"/>
      <c r="BX175" s="278"/>
      <c r="BY175" s="78"/>
      <c r="BZ175" s="78"/>
      <c r="CA175" s="78"/>
      <c r="CB175" s="78"/>
      <c r="CC175" s="78"/>
      <c r="CD175" s="78"/>
      <c r="CE175" s="78"/>
      <c r="CF175" s="693"/>
      <c r="CG175" s="693"/>
      <c r="CH175" s="693"/>
      <c r="CI175" s="276"/>
      <c r="CJ175" s="464"/>
      <c r="CK175" s="445"/>
      <c r="CL175" s="445"/>
      <c r="CM175" s="445"/>
      <c r="CN175" s="445"/>
      <c r="CO175" s="445"/>
      <c r="CP175" s="465"/>
      <c r="CQ175" s="453"/>
      <c r="CR175" s="454"/>
      <c r="CS175" s="454"/>
      <c r="CT175" s="454"/>
      <c r="CU175" s="454"/>
      <c r="CV175" s="454"/>
      <c r="CW175" s="470"/>
      <c r="CX175" s="453"/>
      <c r="CY175" s="454"/>
      <c r="CZ175" s="454"/>
      <c r="DA175" s="454"/>
      <c r="DB175" s="454"/>
      <c r="DC175" s="454"/>
      <c r="DD175" s="470"/>
      <c r="DE175" s="453"/>
      <c r="DF175" s="454"/>
      <c r="DG175" s="454"/>
      <c r="DH175" s="454"/>
      <c r="DI175" s="454"/>
      <c r="DJ175" s="454"/>
      <c r="DK175" s="470"/>
      <c r="DL175" s="453"/>
      <c r="DM175" s="454"/>
      <c r="DN175" s="454"/>
      <c r="DO175" s="454"/>
      <c r="DP175" s="454"/>
      <c r="DQ175" s="454"/>
      <c r="DR175" s="470"/>
      <c r="DS175" s="121"/>
      <c r="DT175" s="122"/>
      <c r="DU175" s="122"/>
      <c r="DV175" s="122"/>
      <c r="DW175" s="122"/>
      <c r="DX175" s="122"/>
      <c r="DY175" s="123"/>
      <c r="DZ175" s="273"/>
      <c r="EA175" s="273"/>
    </row>
    <row r="176" spans="1:162" ht="6.2" customHeight="1">
      <c r="A176" s="94"/>
      <c r="B176" s="276"/>
      <c r="C176" s="276"/>
      <c r="D176" s="276"/>
      <c r="E176" s="460"/>
      <c r="F176" s="460"/>
      <c r="G176" s="460"/>
      <c r="H176" s="460"/>
      <c r="I176" s="460"/>
      <c r="J176" s="460"/>
      <c r="K176" s="460"/>
      <c r="L176" s="460"/>
      <c r="M176" s="460"/>
      <c r="N176" s="460"/>
      <c r="O176" s="460"/>
      <c r="P176" s="460"/>
      <c r="Q176" s="460"/>
      <c r="R176" s="460"/>
      <c r="S176" s="460"/>
      <c r="T176" s="694"/>
      <c r="U176" s="694"/>
      <c r="V176" s="281"/>
      <c r="W176" s="356"/>
      <c r="X176" s="356"/>
      <c r="Y176" s="356"/>
      <c r="Z176" s="274"/>
      <c r="AA176" s="274"/>
      <c r="AB176" s="274"/>
      <c r="AC176" s="405"/>
      <c r="AD176" s="405"/>
      <c r="AE176" s="405"/>
      <c r="AF176" s="405"/>
      <c r="AG176" s="405"/>
      <c r="AH176" s="405"/>
      <c r="AI176" s="405"/>
      <c r="AJ176" s="405"/>
      <c r="AK176" s="699"/>
      <c r="AL176" s="274"/>
      <c r="AM176" s="274"/>
      <c r="AN176" s="273"/>
      <c r="AO176" s="356"/>
      <c r="AP176" s="356"/>
      <c r="AQ176" s="356"/>
      <c r="AR176" s="273"/>
      <c r="AS176" s="273"/>
      <c r="AT176" s="273"/>
      <c r="AU176" s="273"/>
      <c r="AV176" s="273"/>
      <c r="AW176" s="460"/>
      <c r="AX176" s="460"/>
      <c r="AY176" s="460"/>
      <c r="AZ176" s="460"/>
      <c r="BA176" s="460"/>
      <c r="BB176" s="460"/>
      <c r="BC176" s="460"/>
      <c r="BD176" s="460"/>
      <c r="BE176" s="460"/>
      <c r="BF176" s="460"/>
      <c r="BG176" s="460"/>
      <c r="BH176" s="460"/>
      <c r="BI176" s="460"/>
      <c r="BJ176" s="460"/>
      <c r="BK176" s="460"/>
      <c r="BL176" s="273"/>
      <c r="BM176" s="273"/>
      <c r="BN176" s="273"/>
      <c r="BO176" s="273"/>
      <c r="BP176" s="274"/>
      <c r="BQ176" s="278"/>
      <c r="BR176" s="278"/>
      <c r="BS176" s="278"/>
      <c r="BT176" s="278"/>
      <c r="BU176" s="278"/>
      <c r="BV176" s="278"/>
      <c r="BW176" s="278"/>
      <c r="BX176" s="278"/>
      <c r="BY176" s="78"/>
      <c r="BZ176" s="78"/>
      <c r="CA176" s="78"/>
      <c r="CB176" s="78"/>
      <c r="CC176" s="78"/>
      <c r="CD176" s="78"/>
      <c r="CE176" s="78"/>
      <c r="CF176" s="693"/>
      <c r="CG176" s="693"/>
      <c r="CH176" s="693"/>
      <c r="CI176" s="276"/>
      <c r="CJ176" s="466"/>
      <c r="CK176" s="467"/>
      <c r="CL176" s="467"/>
      <c r="CM176" s="467"/>
      <c r="CN176" s="467"/>
      <c r="CO176" s="467"/>
      <c r="CP176" s="468"/>
      <c r="CQ176" s="456"/>
      <c r="CR176" s="457"/>
      <c r="CS176" s="457"/>
      <c r="CT176" s="457"/>
      <c r="CU176" s="457"/>
      <c r="CV176" s="457"/>
      <c r="CW176" s="471"/>
      <c r="CX176" s="456"/>
      <c r="CY176" s="457"/>
      <c r="CZ176" s="457"/>
      <c r="DA176" s="457"/>
      <c r="DB176" s="457"/>
      <c r="DC176" s="457"/>
      <c r="DD176" s="471"/>
      <c r="DE176" s="456"/>
      <c r="DF176" s="457"/>
      <c r="DG176" s="457"/>
      <c r="DH176" s="457"/>
      <c r="DI176" s="457"/>
      <c r="DJ176" s="457"/>
      <c r="DK176" s="471"/>
      <c r="DL176" s="456"/>
      <c r="DM176" s="457"/>
      <c r="DN176" s="457"/>
      <c r="DO176" s="457"/>
      <c r="DP176" s="457"/>
      <c r="DQ176" s="457"/>
      <c r="DR176" s="471"/>
      <c r="DS176" s="124"/>
      <c r="DT176" s="125"/>
      <c r="DU176" s="125"/>
      <c r="DV176" s="125"/>
      <c r="DW176" s="125"/>
      <c r="DX176" s="125"/>
      <c r="DY176" s="126"/>
      <c r="DZ176" s="274"/>
      <c r="EA176" s="274"/>
    </row>
    <row r="177" spans="1:131" ht="6.2" customHeight="1">
      <c r="A177" s="93"/>
      <c r="B177" s="273"/>
      <c r="C177" s="273"/>
      <c r="D177" s="276"/>
      <c r="E177" s="460"/>
      <c r="F177" s="460"/>
      <c r="G177" s="460"/>
      <c r="H177" s="460"/>
      <c r="I177" s="460"/>
      <c r="J177" s="460"/>
      <c r="K177" s="460"/>
      <c r="L177" s="460"/>
      <c r="M177" s="460"/>
      <c r="N177" s="460"/>
      <c r="O177" s="460"/>
      <c r="P177" s="460"/>
      <c r="Q177" s="460"/>
      <c r="R177" s="460"/>
      <c r="S177" s="460"/>
      <c r="T177" s="694"/>
      <c r="U177" s="694"/>
      <c r="V177" s="281"/>
      <c r="W177" s="356"/>
      <c r="X177" s="356"/>
      <c r="Y177" s="356"/>
      <c r="Z177" s="274"/>
      <c r="AA177" s="274"/>
      <c r="AB177" s="274"/>
      <c r="AC177" s="405"/>
      <c r="AD177" s="405"/>
      <c r="AE177" s="405"/>
      <c r="AF177" s="405"/>
      <c r="AG177" s="405"/>
      <c r="AH177" s="405"/>
      <c r="AI177" s="405"/>
      <c r="AJ177" s="405"/>
      <c r="AK177" s="699"/>
      <c r="AL177" s="274"/>
      <c r="AM177" s="274"/>
      <c r="AN177" s="273"/>
      <c r="AO177" s="356"/>
      <c r="AP177" s="356"/>
      <c r="AQ177" s="356"/>
      <c r="AR177" s="273"/>
      <c r="AS177" s="273"/>
      <c r="AT177" s="273"/>
      <c r="AU177" s="273"/>
      <c r="AV177" s="273"/>
      <c r="AW177" s="460"/>
      <c r="AX177" s="460"/>
      <c r="AY177" s="460"/>
      <c r="AZ177" s="460"/>
      <c r="BA177" s="460"/>
      <c r="BB177" s="460"/>
      <c r="BC177" s="460"/>
      <c r="BD177" s="460"/>
      <c r="BE177" s="460"/>
      <c r="BF177" s="460"/>
      <c r="BG177" s="460"/>
      <c r="BH177" s="460"/>
      <c r="BI177" s="460"/>
      <c r="BJ177" s="460"/>
      <c r="BK177" s="460"/>
      <c r="BL177" s="273"/>
      <c r="BM177" s="273"/>
      <c r="BN177" s="273"/>
      <c r="BO177" s="273"/>
      <c r="BP177" s="274"/>
      <c r="BQ177" s="278"/>
      <c r="BR177" s="278"/>
      <c r="BS177" s="278"/>
      <c r="BT177" s="278"/>
      <c r="BU177" s="278"/>
      <c r="BV177" s="278"/>
      <c r="BW177" s="278"/>
      <c r="BX177" s="278"/>
      <c r="BY177" s="78"/>
      <c r="BZ177" s="78"/>
      <c r="CA177" s="78"/>
      <c r="CB177" s="78"/>
      <c r="CC177" s="78"/>
      <c r="CD177" s="78"/>
      <c r="CE177" s="78"/>
      <c r="CF177" s="693"/>
      <c r="CG177" s="693"/>
      <c r="CH177" s="693"/>
      <c r="CI177" s="276"/>
      <c r="CJ177" s="461" t="str">
        <f>IF(EG153="","",TEXT(EG153+5,"aaaa"))</f>
        <v>金曜日</v>
      </c>
      <c r="CK177" s="462"/>
      <c r="CL177" s="462"/>
      <c r="CM177" s="462"/>
      <c r="CN177" s="462"/>
      <c r="CO177" s="462"/>
      <c r="CP177" s="463"/>
      <c r="CQ177" s="450" t="str">
        <f>IF(入力表!L20=6,"⑥",6)</f>
        <v>⑥</v>
      </c>
      <c r="CR177" s="451"/>
      <c r="CS177" s="451"/>
      <c r="CT177" s="451"/>
      <c r="CU177" s="451"/>
      <c r="CV177" s="451"/>
      <c r="CW177" s="469"/>
      <c r="CX177" s="450" t="str">
        <f>IF(入力表!M20=13,"⑬",13)</f>
        <v>⑬</v>
      </c>
      <c r="CY177" s="451"/>
      <c r="CZ177" s="451"/>
      <c r="DA177" s="451"/>
      <c r="DB177" s="451"/>
      <c r="DC177" s="451"/>
      <c r="DD177" s="469"/>
      <c r="DE177" s="450" t="str">
        <f>IF(入力表!N20=20,"⑳",20)</f>
        <v>⑳</v>
      </c>
      <c r="DF177" s="451"/>
      <c r="DG177" s="451"/>
      <c r="DH177" s="451"/>
      <c r="DI177" s="451"/>
      <c r="DJ177" s="451"/>
      <c r="DK177" s="469"/>
      <c r="DL177" s="450" t="str">
        <f>IF(入力表!O20=27,"㉗",27)</f>
        <v>㉗</v>
      </c>
      <c r="DM177" s="451"/>
      <c r="DN177" s="451"/>
      <c r="DO177" s="451"/>
      <c r="DP177" s="451"/>
      <c r="DQ177" s="451"/>
      <c r="DR177" s="469"/>
      <c r="DS177" s="191"/>
      <c r="DT177" s="192"/>
      <c r="DU177" s="192"/>
      <c r="DV177" s="192"/>
      <c r="DW177" s="192"/>
      <c r="DX177" s="192"/>
      <c r="DY177" s="193"/>
      <c r="DZ177" s="274"/>
      <c r="EA177" s="274"/>
    </row>
    <row r="178" spans="1:131" ht="6.2" customHeight="1">
      <c r="A178" s="93"/>
      <c r="B178" s="273"/>
      <c r="C178" s="273"/>
      <c r="D178" s="273"/>
      <c r="E178" s="276"/>
      <c r="F178" s="274"/>
      <c r="G178" s="274"/>
      <c r="H178" s="274"/>
      <c r="I178" s="274"/>
      <c r="J178" s="274"/>
      <c r="K178" s="274"/>
      <c r="L178" s="274"/>
      <c r="M178" s="274"/>
      <c r="N178" s="274"/>
      <c r="O178" s="274"/>
      <c r="P178" s="274"/>
      <c r="Q178" s="274"/>
      <c r="R178" s="274"/>
      <c r="S178" s="274"/>
      <c r="T178" s="274"/>
      <c r="U178" s="274"/>
      <c r="V178" s="274"/>
      <c r="W178" s="274"/>
      <c r="X178" s="274"/>
      <c r="Y178" s="274"/>
      <c r="Z178" s="274"/>
      <c r="AA178" s="274"/>
      <c r="AB178" s="274"/>
      <c r="AC178" s="276"/>
      <c r="AD178" s="274"/>
      <c r="AE178" s="274"/>
      <c r="AF178" s="274"/>
      <c r="AG178" s="274"/>
      <c r="AH178" s="274"/>
      <c r="AI178" s="274"/>
      <c r="AJ178" s="274"/>
      <c r="AK178" s="274"/>
      <c r="AL178" s="274"/>
      <c r="AM178" s="274"/>
      <c r="AN178" s="274"/>
      <c r="AO178" s="274"/>
      <c r="AP178" s="274"/>
      <c r="AQ178" s="274"/>
      <c r="AR178" s="274"/>
      <c r="AS178" s="273"/>
      <c r="AT178" s="273"/>
      <c r="AU178" s="273"/>
      <c r="AV178" s="273"/>
      <c r="AW178" s="276"/>
      <c r="AX178" s="276"/>
      <c r="AY178" s="276"/>
      <c r="AZ178" s="276"/>
      <c r="BA178" s="276"/>
      <c r="BB178" s="276"/>
      <c r="BC178" s="276"/>
      <c r="BD178" s="276"/>
      <c r="BE178" s="276"/>
      <c r="BF178" s="276"/>
      <c r="BG178" s="276"/>
      <c r="BH178" s="276"/>
      <c r="BI178" s="276"/>
      <c r="BJ178" s="276"/>
      <c r="BK178" s="276"/>
      <c r="BL178" s="273"/>
      <c r="BM178" s="276"/>
      <c r="BN178" s="276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6"/>
      <c r="BY178" s="276"/>
      <c r="BZ178" s="276"/>
      <c r="CA178" s="276"/>
      <c r="CB178" s="273"/>
      <c r="CC178" s="273"/>
      <c r="CD178" s="273"/>
      <c r="CE178" s="273"/>
      <c r="CF178" s="273"/>
      <c r="CG178" s="273"/>
      <c r="CH178" s="273"/>
      <c r="CI178" s="273"/>
      <c r="CJ178" s="464"/>
      <c r="CK178" s="445"/>
      <c r="CL178" s="445"/>
      <c r="CM178" s="445"/>
      <c r="CN178" s="445"/>
      <c r="CO178" s="445"/>
      <c r="CP178" s="465"/>
      <c r="CQ178" s="453"/>
      <c r="CR178" s="454"/>
      <c r="CS178" s="454"/>
      <c r="CT178" s="454"/>
      <c r="CU178" s="454"/>
      <c r="CV178" s="454"/>
      <c r="CW178" s="470"/>
      <c r="CX178" s="453"/>
      <c r="CY178" s="454"/>
      <c r="CZ178" s="454"/>
      <c r="DA178" s="454"/>
      <c r="DB178" s="454"/>
      <c r="DC178" s="454"/>
      <c r="DD178" s="470"/>
      <c r="DE178" s="453"/>
      <c r="DF178" s="454"/>
      <c r="DG178" s="454"/>
      <c r="DH178" s="454"/>
      <c r="DI178" s="454"/>
      <c r="DJ178" s="454"/>
      <c r="DK178" s="470"/>
      <c r="DL178" s="453"/>
      <c r="DM178" s="454"/>
      <c r="DN178" s="454"/>
      <c r="DO178" s="454"/>
      <c r="DP178" s="454"/>
      <c r="DQ178" s="454"/>
      <c r="DR178" s="470"/>
      <c r="DS178" s="121"/>
      <c r="DT178" s="122"/>
      <c r="DU178" s="122"/>
      <c r="DV178" s="122"/>
      <c r="DW178" s="122"/>
      <c r="DX178" s="122"/>
      <c r="DY178" s="123"/>
      <c r="DZ178" s="274"/>
      <c r="EA178" s="274"/>
    </row>
    <row r="179" spans="1:131" ht="6.2" customHeight="1">
      <c r="A179" s="93"/>
      <c r="B179" s="273"/>
      <c r="C179" s="273"/>
      <c r="D179" s="273"/>
      <c r="E179" s="422" t="s">
        <v>118</v>
      </c>
      <c r="F179" s="422"/>
      <c r="G179" s="422"/>
      <c r="H179" s="422"/>
      <c r="I179" s="422"/>
      <c r="J179" s="422"/>
      <c r="K179" s="422"/>
      <c r="L179" s="422"/>
      <c r="M179" s="422"/>
      <c r="N179" s="422"/>
      <c r="O179" s="422"/>
      <c r="P179" s="422"/>
      <c r="Q179" s="422"/>
      <c r="R179" s="422"/>
      <c r="S179" s="422"/>
      <c r="T179" s="672"/>
      <c r="U179" s="672"/>
      <c r="V179" s="274"/>
      <c r="W179" s="274"/>
      <c r="X179" s="274"/>
      <c r="Y179" s="274"/>
      <c r="Z179" s="274"/>
      <c r="AA179" s="274"/>
      <c r="AB179" s="274"/>
      <c r="AC179" s="391" t="s">
        <v>119</v>
      </c>
      <c r="AD179" s="391"/>
      <c r="AE179" s="391"/>
      <c r="AF179" s="391"/>
      <c r="AG179" s="391"/>
      <c r="AH179" s="391"/>
      <c r="AI179" s="391"/>
      <c r="AJ179" s="391"/>
      <c r="AK179" s="677"/>
      <c r="AL179" s="274"/>
      <c r="AM179" s="274"/>
      <c r="AN179" s="274"/>
      <c r="AO179" s="274"/>
      <c r="AP179" s="274"/>
      <c r="AQ179" s="274"/>
      <c r="AR179" s="274"/>
      <c r="AS179" s="273"/>
      <c r="AT179" s="273"/>
      <c r="AU179" s="273"/>
      <c r="AV179" s="273"/>
      <c r="AW179" s="422" t="s">
        <v>120</v>
      </c>
      <c r="AX179" s="422"/>
      <c r="AY179" s="422"/>
      <c r="AZ179" s="422"/>
      <c r="BA179" s="422"/>
      <c r="BB179" s="422"/>
      <c r="BC179" s="422"/>
      <c r="BD179" s="422"/>
      <c r="BE179" s="422"/>
      <c r="BF179" s="422"/>
      <c r="BG179" s="422"/>
      <c r="BH179" s="422"/>
      <c r="BI179" s="422"/>
      <c r="BJ179" s="422"/>
      <c r="BK179" s="422"/>
      <c r="BL179" s="273"/>
      <c r="BM179" s="276"/>
      <c r="BN179" s="276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6"/>
      <c r="BY179" s="276"/>
      <c r="BZ179" s="276"/>
      <c r="CA179" s="276"/>
      <c r="CB179" s="273"/>
      <c r="CC179" s="273"/>
      <c r="CD179" s="273"/>
      <c r="CE179" s="273"/>
      <c r="CF179" s="273"/>
      <c r="CG179" s="273"/>
      <c r="CH179" s="273"/>
      <c r="CI179" s="273"/>
      <c r="CJ179" s="464"/>
      <c r="CK179" s="445"/>
      <c r="CL179" s="445"/>
      <c r="CM179" s="445"/>
      <c r="CN179" s="445"/>
      <c r="CO179" s="445"/>
      <c r="CP179" s="465"/>
      <c r="CQ179" s="453"/>
      <c r="CR179" s="454"/>
      <c r="CS179" s="454"/>
      <c r="CT179" s="454"/>
      <c r="CU179" s="454"/>
      <c r="CV179" s="454"/>
      <c r="CW179" s="470"/>
      <c r="CX179" s="453"/>
      <c r="CY179" s="454"/>
      <c r="CZ179" s="454"/>
      <c r="DA179" s="454"/>
      <c r="DB179" s="454"/>
      <c r="DC179" s="454"/>
      <c r="DD179" s="470"/>
      <c r="DE179" s="453"/>
      <c r="DF179" s="454"/>
      <c r="DG179" s="454"/>
      <c r="DH179" s="454"/>
      <c r="DI179" s="454"/>
      <c r="DJ179" s="454"/>
      <c r="DK179" s="470"/>
      <c r="DL179" s="453"/>
      <c r="DM179" s="454"/>
      <c r="DN179" s="454"/>
      <c r="DO179" s="454"/>
      <c r="DP179" s="454"/>
      <c r="DQ179" s="454"/>
      <c r="DR179" s="470"/>
      <c r="DS179" s="121"/>
      <c r="DT179" s="122"/>
      <c r="DU179" s="122"/>
      <c r="DV179" s="122"/>
      <c r="DW179" s="122"/>
      <c r="DX179" s="122"/>
      <c r="DY179" s="123"/>
      <c r="DZ179" s="274"/>
      <c r="EA179" s="274"/>
    </row>
    <row r="180" spans="1:131" ht="6.2" customHeight="1">
      <c r="A180" s="93"/>
      <c r="B180" s="273"/>
      <c r="C180" s="273"/>
      <c r="D180" s="273"/>
      <c r="E180" s="422"/>
      <c r="F180" s="422"/>
      <c r="G180" s="422"/>
      <c r="H180" s="422"/>
      <c r="I180" s="422"/>
      <c r="J180" s="422"/>
      <c r="K180" s="422"/>
      <c r="L180" s="422"/>
      <c r="M180" s="422"/>
      <c r="N180" s="422"/>
      <c r="O180" s="422"/>
      <c r="P180" s="422"/>
      <c r="Q180" s="422"/>
      <c r="R180" s="422"/>
      <c r="S180" s="422"/>
      <c r="T180" s="672"/>
      <c r="U180" s="672"/>
      <c r="V180" s="274"/>
      <c r="W180" s="274"/>
      <c r="X180" s="274"/>
      <c r="Y180" s="274"/>
      <c r="Z180" s="274"/>
      <c r="AA180" s="274"/>
      <c r="AB180" s="274"/>
      <c r="AC180" s="391"/>
      <c r="AD180" s="391"/>
      <c r="AE180" s="391"/>
      <c r="AF180" s="391"/>
      <c r="AG180" s="391"/>
      <c r="AH180" s="391"/>
      <c r="AI180" s="391"/>
      <c r="AJ180" s="391"/>
      <c r="AK180" s="677"/>
      <c r="AL180" s="273"/>
      <c r="AM180" s="273"/>
      <c r="AN180" s="276"/>
      <c r="AO180" s="273"/>
      <c r="AP180" s="273"/>
      <c r="AQ180" s="274"/>
      <c r="AR180" s="274"/>
      <c r="AS180" s="273"/>
      <c r="AT180" s="273"/>
      <c r="AU180" s="273"/>
      <c r="AV180" s="273"/>
      <c r="AW180" s="422"/>
      <c r="AX180" s="422"/>
      <c r="AY180" s="422"/>
      <c r="AZ180" s="422"/>
      <c r="BA180" s="422"/>
      <c r="BB180" s="422"/>
      <c r="BC180" s="422"/>
      <c r="BD180" s="422"/>
      <c r="BE180" s="422"/>
      <c r="BF180" s="422"/>
      <c r="BG180" s="422"/>
      <c r="BH180" s="422"/>
      <c r="BI180" s="422"/>
      <c r="BJ180" s="422"/>
      <c r="BK180" s="422"/>
      <c r="BL180" s="273"/>
      <c r="BM180" s="276"/>
      <c r="BN180" s="276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6"/>
      <c r="BY180" s="276"/>
      <c r="BZ180" s="276"/>
      <c r="CA180" s="276"/>
      <c r="CB180" s="273"/>
      <c r="CC180" s="273"/>
      <c r="CD180" s="273"/>
      <c r="CE180" s="273"/>
      <c r="CF180" s="273"/>
      <c r="CG180" s="273"/>
      <c r="CH180" s="273"/>
      <c r="CI180" s="273"/>
      <c r="CJ180" s="466"/>
      <c r="CK180" s="467"/>
      <c r="CL180" s="467"/>
      <c r="CM180" s="467"/>
      <c r="CN180" s="467"/>
      <c r="CO180" s="467"/>
      <c r="CP180" s="468"/>
      <c r="CQ180" s="456"/>
      <c r="CR180" s="457"/>
      <c r="CS180" s="457"/>
      <c r="CT180" s="457"/>
      <c r="CU180" s="457"/>
      <c r="CV180" s="457"/>
      <c r="CW180" s="471"/>
      <c r="CX180" s="456"/>
      <c r="CY180" s="457"/>
      <c r="CZ180" s="457"/>
      <c r="DA180" s="457"/>
      <c r="DB180" s="457"/>
      <c r="DC180" s="457"/>
      <c r="DD180" s="471"/>
      <c r="DE180" s="456"/>
      <c r="DF180" s="457"/>
      <c r="DG180" s="457"/>
      <c r="DH180" s="457"/>
      <c r="DI180" s="457"/>
      <c r="DJ180" s="457"/>
      <c r="DK180" s="471"/>
      <c r="DL180" s="456"/>
      <c r="DM180" s="457"/>
      <c r="DN180" s="457"/>
      <c r="DO180" s="457"/>
      <c r="DP180" s="457"/>
      <c r="DQ180" s="457"/>
      <c r="DR180" s="471"/>
      <c r="DS180" s="124"/>
      <c r="DT180" s="125"/>
      <c r="DU180" s="125"/>
      <c r="DV180" s="125"/>
      <c r="DW180" s="125"/>
      <c r="DX180" s="125"/>
      <c r="DY180" s="126"/>
      <c r="DZ180" s="274"/>
      <c r="EA180" s="274"/>
    </row>
    <row r="181" spans="1:131" ht="6.2" customHeight="1">
      <c r="A181" s="93"/>
      <c r="B181" s="273"/>
      <c r="C181" s="273"/>
      <c r="D181" s="273"/>
      <c r="E181" s="460">
        <f ca="1">IF(E175="","",AW175)</f>
        <v>147021</v>
      </c>
      <c r="F181" s="460"/>
      <c r="G181" s="460"/>
      <c r="H181" s="460"/>
      <c r="I181" s="460"/>
      <c r="J181" s="460"/>
      <c r="K181" s="460"/>
      <c r="L181" s="460"/>
      <c r="M181" s="460"/>
      <c r="N181" s="460"/>
      <c r="O181" s="460"/>
      <c r="P181" s="460"/>
      <c r="Q181" s="460"/>
      <c r="R181" s="460"/>
      <c r="S181" s="460"/>
      <c r="T181" s="694"/>
      <c r="U181" s="694"/>
      <c r="V181" s="274"/>
      <c r="W181" s="356" t="s">
        <v>121</v>
      </c>
      <c r="X181" s="356"/>
      <c r="Y181" s="356"/>
      <c r="Z181" s="273"/>
      <c r="AA181" s="273"/>
      <c r="AB181" s="273"/>
      <c r="AC181" s="405">
        <f>国家公務員一般職!$R$56</f>
        <v>7518</v>
      </c>
      <c r="AD181" s="405"/>
      <c r="AE181" s="405"/>
      <c r="AF181" s="405"/>
      <c r="AG181" s="405"/>
      <c r="AH181" s="405"/>
      <c r="AI181" s="405"/>
      <c r="AJ181" s="405"/>
      <c r="AK181" s="699"/>
      <c r="AL181" s="273"/>
      <c r="AM181" s="273"/>
      <c r="AN181" s="273"/>
      <c r="AO181" s="356" t="s">
        <v>106</v>
      </c>
      <c r="AP181" s="356"/>
      <c r="AQ181" s="356"/>
      <c r="AR181" s="274"/>
      <c r="AS181" s="273"/>
      <c r="AT181" s="273"/>
      <c r="AU181" s="273"/>
      <c r="AV181" s="273"/>
      <c r="AW181" s="473">
        <f ca="1">IF(E181="","",E181-AC181)</f>
        <v>139503</v>
      </c>
      <c r="AX181" s="473"/>
      <c r="AY181" s="473"/>
      <c r="AZ181" s="473"/>
      <c r="BA181" s="473"/>
      <c r="BB181" s="473"/>
      <c r="BC181" s="473"/>
      <c r="BD181" s="473"/>
      <c r="BE181" s="473"/>
      <c r="BF181" s="473"/>
      <c r="BG181" s="473"/>
      <c r="BH181" s="473"/>
      <c r="BI181" s="473"/>
      <c r="BJ181" s="473"/>
      <c r="BK181" s="4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461" t="str">
        <f>IF(EG153="","",TEXT(EG153+6,"aaaa"))</f>
        <v>土曜日</v>
      </c>
      <c r="CK181" s="462"/>
      <c r="CL181" s="462"/>
      <c r="CM181" s="462"/>
      <c r="CN181" s="462"/>
      <c r="CO181" s="462"/>
      <c r="CP181" s="463"/>
      <c r="CQ181" s="450" t="str">
        <f>IF(入力表!L21=7,"⑦",7)</f>
        <v>⑦</v>
      </c>
      <c r="CR181" s="451"/>
      <c r="CS181" s="451"/>
      <c r="CT181" s="451"/>
      <c r="CU181" s="451"/>
      <c r="CV181" s="451"/>
      <c r="CW181" s="469"/>
      <c r="CX181" s="450" t="str">
        <f>IF(入力表!M21=14,"⑭",14)</f>
        <v>⑭</v>
      </c>
      <c r="CY181" s="451"/>
      <c r="CZ181" s="451"/>
      <c r="DA181" s="451"/>
      <c r="DB181" s="451"/>
      <c r="DC181" s="451"/>
      <c r="DD181" s="469"/>
      <c r="DE181" s="450" t="str">
        <f>IF(入力表!N21=21,"㉑",21)</f>
        <v>㉑</v>
      </c>
      <c r="DF181" s="451"/>
      <c r="DG181" s="451"/>
      <c r="DH181" s="451"/>
      <c r="DI181" s="451"/>
      <c r="DJ181" s="451"/>
      <c r="DK181" s="469"/>
      <c r="DL181" s="450" t="str">
        <f>IF(入力表!O21=28,"㉘",28)</f>
        <v>㉘</v>
      </c>
      <c r="DM181" s="451"/>
      <c r="DN181" s="451"/>
      <c r="DO181" s="451"/>
      <c r="DP181" s="451"/>
      <c r="DQ181" s="451"/>
      <c r="DR181" s="469"/>
      <c r="DS181" s="191"/>
      <c r="DT181" s="192"/>
      <c r="DU181" s="192"/>
      <c r="DV181" s="192"/>
      <c r="DW181" s="192"/>
      <c r="DX181" s="192"/>
      <c r="DY181" s="193"/>
      <c r="DZ181" s="274"/>
      <c r="EA181" s="274"/>
    </row>
    <row r="182" spans="1:131" ht="6.2" customHeight="1">
      <c r="A182" s="93"/>
      <c r="B182" s="273"/>
      <c r="C182" s="273"/>
      <c r="D182" s="273"/>
      <c r="E182" s="460"/>
      <c r="F182" s="460"/>
      <c r="G182" s="460"/>
      <c r="H182" s="460"/>
      <c r="I182" s="460"/>
      <c r="J182" s="460"/>
      <c r="K182" s="460"/>
      <c r="L182" s="460"/>
      <c r="M182" s="460"/>
      <c r="N182" s="460"/>
      <c r="O182" s="460"/>
      <c r="P182" s="460"/>
      <c r="Q182" s="460"/>
      <c r="R182" s="460"/>
      <c r="S182" s="460"/>
      <c r="T182" s="694"/>
      <c r="U182" s="694"/>
      <c r="V182" s="273"/>
      <c r="W182" s="356"/>
      <c r="X182" s="356"/>
      <c r="Y182" s="356"/>
      <c r="Z182" s="273"/>
      <c r="AA182" s="273"/>
      <c r="AB182" s="273"/>
      <c r="AC182" s="405"/>
      <c r="AD182" s="405"/>
      <c r="AE182" s="405"/>
      <c r="AF182" s="405"/>
      <c r="AG182" s="405"/>
      <c r="AH182" s="405"/>
      <c r="AI182" s="405"/>
      <c r="AJ182" s="405"/>
      <c r="AK182" s="699"/>
      <c r="AL182" s="273"/>
      <c r="AM182" s="273"/>
      <c r="AN182" s="273"/>
      <c r="AO182" s="356"/>
      <c r="AP182" s="356"/>
      <c r="AQ182" s="356"/>
      <c r="AR182" s="273"/>
      <c r="AS182" s="273"/>
      <c r="AT182" s="273"/>
      <c r="AU182" s="273"/>
      <c r="AV182" s="273"/>
      <c r="AW182" s="473"/>
      <c r="AX182" s="473"/>
      <c r="AY182" s="473"/>
      <c r="AZ182" s="473"/>
      <c r="BA182" s="473"/>
      <c r="BB182" s="473"/>
      <c r="BC182" s="473"/>
      <c r="BD182" s="473"/>
      <c r="BE182" s="473"/>
      <c r="BF182" s="473"/>
      <c r="BG182" s="473"/>
      <c r="BH182" s="473"/>
      <c r="BI182" s="473"/>
      <c r="BJ182" s="473"/>
      <c r="BK182" s="4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464"/>
      <c r="CK182" s="445"/>
      <c r="CL182" s="445"/>
      <c r="CM182" s="445"/>
      <c r="CN182" s="445"/>
      <c r="CO182" s="445"/>
      <c r="CP182" s="465"/>
      <c r="CQ182" s="453"/>
      <c r="CR182" s="454"/>
      <c r="CS182" s="454"/>
      <c r="CT182" s="454"/>
      <c r="CU182" s="454"/>
      <c r="CV182" s="454"/>
      <c r="CW182" s="470"/>
      <c r="CX182" s="453"/>
      <c r="CY182" s="454"/>
      <c r="CZ182" s="454"/>
      <c r="DA182" s="454"/>
      <c r="DB182" s="454"/>
      <c r="DC182" s="454"/>
      <c r="DD182" s="470"/>
      <c r="DE182" s="453"/>
      <c r="DF182" s="454"/>
      <c r="DG182" s="454"/>
      <c r="DH182" s="454"/>
      <c r="DI182" s="454"/>
      <c r="DJ182" s="454"/>
      <c r="DK182" s="470"/>
      <c r="DL182" s="453"/>
      <c r="DM182" s="454"/>
      <c r="DN182" s="454"/>
      <c r="DO182" s="454"/>
      <c r="DP182" s="454"/>
      <c r="DQ182" s="454"/>
      <c r="DR182" s="470"/>
      <c r="DS182" s="121"/>
      <c r="DT182" s="122"/>
      <c r="DU182" s="122"/>
      <c r="DV182" s="122"/>
      <c r="DW182" s="122"/>
      <c r="DX182" s="122"/>
      <c r="DY182" s="123"/>
      <c r="DZ182" s="273"/>
      <c r="EA182" s="273"/>
    </row>
    <row r="183" spans="1:131" ht="6.2" customHeight="1">
      <c r="A183" s="93"/>
      <c r="B183" s="273"/>
      <c r="C183" s="273"/>
      <c r="D183" s="273"/>
      <c r="E183" s="460"/>
      <c r="F183" s="460"/>
      <c r="G183" s="460"/>
      <c r="H183" s="460"/>
      <c r="I183" s="460"/>
      <c r="J183" s="460"/>
      <c r="K183" s="460"/>
      <c r="L183" s="460"/>
      <c r="M183" s="460"/>
      <c r="N183" s="460"/>
      <c r="O183" s="460"/>
      <c r="P183" s="460"/>
      <c r="Q183" s="460"/>
      <c r="R183" s="460"/>
      <c r="S183" s="460"/>
      <c r="T183" s="694"/>
      <c r="U183" s="694"/>
      <c r="V183" s="273"/>
      <c r="W183" s="356"/>
      <c r="X183" s="356"/>
      <c r="Y183" s="356"/>
      <c r="Z183" s="273"/>
      <c r="AA183" s="273"/>
      <c r="AB183" s="273"/>
      <c r="AC183" s="405"/>
      <c r="AD183" s="405"/>
      <c r="AE183" s="405"/>
      <c r="AF183" s="405"/>
      <c r="AG183" s="405"/>
      <c r="AH183" s="405"/>
      <c r="AI183" s="405"/>
      <c r="AJ183" s="405"/>
      <c r="AK183" s="699"/>
      <c r="AL183" s="273"/>
      <c r="AM183" s="273"/>
      <c r="AN183" s="273"/>
      <c r="AO183" s="356"/>
      <c r="AP183" s="356"/>
      <c r="AQ183" s="356"/>
      <c r="AR183" s="273"/>
      <c r="AS183" s="273"/>
      <c r="AT183" s="273"/>
      <c r="AU183" s="273"/>
      <c r="AV183" s="273"/>
      <c r="AW183" s="473"/>
      <c r="AX183" s="473"/>
      <c r="AY183" s="473"/>
      <c r="AZ183" s="473"/>
      <c r="BA183" s="473"/>
      <c r="BB183" s="473"/>
      <c r="BC183" s="473"/>
      <c r="BD183" s="473"/>
      <c r="BE183" s="473"/>
      <c r="BF183" s="473"/>
      <c r="BG183" s="473"/>
      <c r="BH183" s="473"/>
      <c r="BI183" s="473"/>
      <c r="BJ183" s="473"/>
      <c r="BK183" s="4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464"/>
      <c r="CK183" s="445"/>
      <c r="CL183" s="445"/>
      <c r="CM183" s="445"/>
      <c r="CN183" s="445"/>
      <c r="CO183" s="445"/>
      <c r="CP183" s="465"/>
      <c r="CQ183" s="453"/>
      <c r="CR183" s="454"/>
      <c r="CS183" s="454"/>
      <c r="CT183" s="454"/>
      <c r="CU183" s="454"/>
      <c r="CV183" s="454"/>
      <c r="CW183" s="470"/>
      <c r="CX183" s="453"/>
      <c r="CY183" s="454"/>
      <c r="CZ183" s="454"/>
      <c r="DA183" s="454"/>
      <c r="DB183" s="454"/>
      <c r="DC183" s="454"/>
      <c r="DD183" s="470"/>
      <c r="DE183" s="453"/>
      <c r="DF183" s="454"/>
      <c r="DG183" s="454"/>
      <c r="DH183" s="454"/>
      <c r="DI183" s="454"/>
      <c r="DJ183" s="454"/>
      <c r="DK183" s="470"/>
      <c r="DL183" s="453"/>
      <c r="DM183" s="454"/>
      <c r="DN183" s="454"/>
      <c r="DO183" s="454"/>
      <c r="DP183" s="454"/>
      <c r="DQ183" s="454"/>
      <c r="DR183" s="470"/>
      <c r="DS183" s="121"/>
      <c r="DT183" s="122"/>
      <c r="DU183" s="122"/>
      <c r="DV183" s="122"/>
      <c r="DW183" s="122"/>
      <c r="DX183" s="122"/>
      <c r="DY183" s="123"/>
      <c r="DZ183" s="299"/>
      <c r="EA183" s="299"/>
    </row>
    <row r="184" spans="1:131" ht="6.2" customHeight="1">
      <c r="A184" s="64"/>
      <c r="B184" s="293"/>
      <c r="C184" s="293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466"/>
      <c r="CK184" s="467"/>
      <c r="CL184" s="467"/>
      <c r="CM184" s="467"/>
      <c r="CN184" s="467"/>
      <c r="CO184" s="467"/>
      <c r="CP184" s="468"/>
      <c r="CQ184" s="456"/>
      <c r="CR184" s="457"/>
      <c r="CS184" s="457"/>
      <c r="CT184" s="457"/>
      <c r="CU184" s="457"/>
      <c r="CV184" s="457"/>
      <c r="CW184" s="471"/>
      <c r="CX184" s="456"/>
      <c r="CY184" s="457"/>
      <c r="CZ184" s="457"/>
      <c r="DA184" s="457"/>
      <c r="DB184" s="457"/>
      <c r="DC184" s="457"/>
      <c r="DD184" s="471"/>
      <c r="DE184" s="456"/>
      <c r="DF184" s="457"/>
      <c r="DG184" s="457"/>
      <c r="DH184" s="457"/>
      <c r="DI184" s="457"/>
      <c r="DJ184" s="457"/>
      <c r="DK184" s="471"/>
      <c r="DL184" s="456"/>
      <c r="DM184" s="457"/>
      <c r="DN184" s="457"/>
      <c r="DO184" s="457"/>
      <c r="DP184" s="457"/>
      <c r="DQ184" s="457"/>
      <c r="DR184" s="471"/>
      <c r="DS184" s="121"/>
      <c r="DT184" s="122"/>
      <c r="DU184" s="122"/>
      <c r="DV184" s="122"/>
      <c r="DW184" s="122"/>
      <c r="DX184" s="122"/>
      <c r="DY184" s="123"/>
      <c r="DZ184" s="299"/>
      <c r="EA184" s="299"/>
    </row>
    <row r="185" spans="1:131" ht="6.2" customHeight="1">
      <c r="A185" s="194"/>
      <c r="B185" s="184"/>
      <c r="C185" s="184"/>
      <c r="D185" s="184"/>
      <c r="E185" s="395" t="s">
        <v>122</v>
      </c>
      <c r="F185" s="675"/>
      <c r="G185" s="675"/>
      <c r="H185" s="675"/>
      <c r="I185" s="675"/>
      <c r="J185" s="675"/>
      <c r="K185" s="675"/>
      <c r="L185" s="675"/>
      <c r="M185" s="675"/>
      <c r="N185" s="675"/>
      <c r="O185" s="675"/>
      <c r="P185" s="675"/>
      <c r="Q185" s="675"/>
      <c r="R185" s="675"/>
      <c r="S185" s="675"/>
      <c r="T185" s="675"/>
      <c r="U185" s="675"/>
      <c r="V185" s="675"/>
      <c r="W185" s="675"/>
      <c r="X185" s="675"/>
      <c r="Y185" s="675"/>
      <c r="Z185" s="675"/>
      <c r="AA185" s="675"/>
      <c r="AB185" s="675"/>
      <c r="AC185" s="675"/>
      <c r="AD185" s="675"/>
      <c r="AE185" s="675"/>
      <c r="AF185" s="675"/>
      <c r="AG185" s="675"/>
      <c r="AH185" s="675"/>
      <c r="AI185" s="675"/>
      <c r="AJ185" s="675"/>
      <c r="AK185" s="675"/>
      <c r="AL185" s="675"/>
      <c r="AM185" s="675"/>
      <c r="AN185" s="675"/>
      <c r="AO185" s="675"/>
      <c r="AP185" s="185"/>
      <c r="AQ185" s="185"/>
      <c r="AR185" s="185"/>
      <c r="AS185" s="195"/>
      <c r="AT185" s="286"/>
      <c r="AU185" s="286"/>
      <c r="AV185" s="395" t="s">
        <v>123</v>
      </c>
      <c r="AW185" s="675"/>
      <c r="AX185" s="675"/>
      <c r="AY185" s="675"/>
      <c r="AZ185" s="675"/>
      <c r="BA185" s="675"/>
      <c r="BB185" s="675"/>
      <c r="BC185" s="675"/>
      <c r="BD185" s="675"/>
      <c r="BE185" s="675"/>
      <c r="BF185" s="675"/>
      <c r="BG185" s="675"/>
      <c r="BH185" s="675"/>
      <c r="BI185" s="675"/>
      <c r="BJ185" s="675"/>
      <c r="BK185" s="675"/>
      <c r="BL185" s="675"/>
      <c r="BM185" s="675"/>
      <c r="BN185" s="675"/>
      <c r="BO185" s="675"/>
      <c r="BP185" s="675"/>
      <c r="BQ185" s="675"/>
      <c r="BR185" s="675"/>
      <c r="BS185" s="675"/>
      <c r="BT185" s="675"/>
      <c r="BU185" s="675"/>
      <c r="BV185" s="675"/>
      <c r="BW185" s="675"/>
      <c r="BX185" s="675"/>
      <c r="BY185" s="675"/>
      <c r="BZ185" s="675"/>
      <c r="CA185" s="675"/>
      <c r="CB185" s="675"/>
      <c r="CC185" s="675"/>
      <c r="CD185" s="675"/>
      <c r="CE185" s="675"/>
      <c r="CF185" s="675"/>
      <c r="CG185" s="675"/>
      <c r="CH185" s="286"/>
      <c r="CI185" s="286"/>
      <c r="CJ185" s="196"/>
      <c r="CK185" s="286"/>
      <c r="CL185" s="286"/>
      <c r="CM185" s="286"/>
      <c r="CN185" s="395" t="s">
        <v>124</v>
      </c>
      <c r="CO185" s="395"/>
      <c r="CP185" s="395"/>
      <c r="CQ185" s="395"/>
      <c r="CR185" s="395"/>
      <c r="CS185" s="395"/>
      <c r="CT185" s="395"/>
      <c r="CU185" s="395"/>
      <c r="CV185" s="395"/>
      <c r="CW185" s="395"/>
      <c r="CX185" s="395"/>
      <c r="CY185" s="395"/>
      <c r="CZ185" s="395"/>
      <c r="DA185" s="395"/>
      <c r="DB185" s="395"/>
      <c r="DC185" s="395"/>
      <c r="DD185" s="395"/>
      <c r="DE185" s="395"/>
      <c r="DF185" s="395"/>
      <c r="DG185" s="395"/>
      <c r="DH185" s="395"/>
      <c r="DI185" s="395"/>
      <c r="DJ185" s="395"/>
      <c r="DK185" s="395"/>
      <c r="DL185" s="395"/>
      <c r="DM185" s="395"/>
      <c r="DN185" s="395"/>
      <c r="DO185" s="395"/>
      <c r="DP185" s="395"/>
      <c r="DQ185" s="395"/>
      <c r="DR185" s="395"/>
      <c r="DS185" s="395"/>
      <c r="DT185" s="395"/>
      <c r="DU185" s="395"/>
      <c r="DV185" s="395"/>
      <c r="DW185" s="395"/>
      <c r="DX185" s="197"/>
      <c r="DY185" s="198"/>
      <c r="DZ185" s="299"/>
      <c r="EA185" s="299"/>
    </row>
    <row r="186" spans="1:131" ht="6.2" customHeight="1">
      <c r="A186" s="53"/>
      <c r="B186" s="281"/>
      <c r="C186" s="281"/>
      <c r="D186" s="281"/>
      <c r="E186" s="672"/>
      <c r="F186" s="672"/>
      <c r="G186" s="672"/>
      <c r="H186" s="672"/>
      <c r="I186" s="672"/>
      <c r="J186" s="672"/>
      <c r="K186" s="672"/>
      <c r="L186" s="672"/>
      <c r="M186" s="672"/>
      <c r="N186" s="672"/>
      <c r="O186" s="672"/>
      <c r="P186" s="672"/>
      <c r="Q186" s="672"/>
      <c r="R186" s="672"/>
      <c r="S186" s="672"/>
      <c r="T186" s="672"/>
      <c r="U186" s="672"/>
      <c r="V186" s="672"/>
      <c r="W186" s="672"/>
      <c r="X186" s="672"/>
      <c r="Y186" s="672"/>
      <c r="Z186" s="672"/>
      <c r="AA186" s="672"/>
      <c r="AB186" s="672"/>
      <c r="AC186" s="672"/>
      <c r="AD186" s="672"/>
      <c r="AE186" s="672"/>
      <c r="AF186" s="672"/>
      <c r="AG186" s="672"/>
      <c r="AH186" s="672"/>
      <c r="AI186" s="672"/>
      <c r="AJ186" s="672"/>
      <c r="AK186" s="672"/>
      <c r="AL186" s="672"/>
      <c r="AM186" s="672"/>
      <c r="AN186" s="672"/>
      <c r="AO186" s="672"/>
      <c r="AP186" s="273"/>
      <c r="AQ186" s="273"/>
      <c r="AR186" s="273"/>
      <c r="AS186" s="292"/>
      <c r="AT186" s="276"/>
      <c r="AU186" s="276"/>
      <c r="AV186" s="672"/>
      <c r="AW186" s="672"/>
      <c r="AX186" s="672"/>
      <c r="AY186" s="672"/>
      <c r="AZ186" s="672"/>
      <c r="BA186" s="672"/>
      <c r="BB186" s="672"/>
      <c r="BC186" s="672"/>
      <c r="BD186" s="672"/>
      <c r="BE186" s="672"/>
      <c r="BF186" s="672"/>
      <c r="BG186" s="672"/>
      <c r="BH186" s="672"/>
      <c r="BI186" s="672"/>
      <c r="BJ186" s="672"/>
      <c r="BK186" s="672"/>
      <c r="BL186" s="672"/>
      <c r="BM186" s="672"/>
      <c r="BN186" s="672"/>
      <c r="BO186" s="672"/>
      <c r="BP186" s="672"/>
      <c r="BQ186" s="672"/>
      <c r="BR186" s="672"/>
      <c r="BS186" s="672"/>
      <c r="BT186" s="672"/>
      <c r="BU186" s="672"/>
      <c r="BV186" s="672"/>
      <c r="BW186" s="672"/>
      <c r="BX186" s="672"/>
      <c r="BY186" s="672"/>
      <c r="BZ186" s="672"/>
      <c r="CA186" s="672"/>
      <c r="CB186" s="672"/>
      <c r="CC186" s="672"/>
      <c r="CD186" s="672"/>
      <c r="CE186" s="672"/>
      <c r="CF186" s="672"/>
      <c r="CG186" s="672"/>
      <c r="CH186" s="276"/>
      <c r="CI186" s="276"/>
      <c r="CJ186" s="70"/>
      <c r="CK186" s="276"/>
      <c r="CL186" s="276"/>
      <c r="CM186" s="276"/>
      <c r="CN186" s="391"/>
      <c r="CO186" s="391"/>
      <c r="CP186" s="391"/>
      <c r="CQ186" s="391"/>
      <c r="CR186" s="391"/>
      <c r="CS186" s="391"/>
      <c r="CT186" s="391"/>
      <c r="CU186" s="391"/>
      <c r="CV186" s="391"/>
      <c r="CW186" s="391"/>
      <c r="CX186" s="391"/>
      <c r="CY186" s="391"/>
      <c r="CZ186" s="391"/>
      <c r="DA186" s="391"/>
      <c r="DB186" s="391"/>
      <c r="DC186" s="391"/>
      <c r="DD186" s="391"/>
      <c r="DE186" s="391"/>
      <c r="DF186" s="391"/>
      <c r="DG186" s="391"/>
      <c r="DH186" s="391"/>
      <c r="DI186" s="391"/>
      <c r="DJ186" s="391"/>
      <c r="DK186" s="391"/>
      <c r="DL186" s="391"/>
      <c r="DM186" s="391"/>
      <c r="DN186" s="391"/>
      <c r="DO186" s="391"/>
      <c r="DP186" s="391"/>
      <c r="DQ186" s="391"/>
      <c r="DR186" s="391"/>
      <c r="DS186" s="391"/>
      <c r="DT186" s="391"/>
      <c r="DU186" s="391"/>
      <c r="DV186" s="391"/>
      <c r="DW186" s="391"/>
      <c r="DX186" s="299"/>
      <c r="DY186" s="61"/>
      <c r="DZ186" s="299"/>
      <c r="EA186" s="299"/>
    </row>
    <row r="187" spans="1:131" ht="6.2" customHeight="1">
      <c r="A187" s="53"/>
      <c r="B187" s="281"/>
      <c r="C187" s="281"/>
      <c r="D187" s="281"/>
      <c r="E187" s="672"/>
      <c r="F187" s="672"/>
      <c r="G187" s="672"/>
      <c r="H187" s="672"/>
      <c r="I187" s="672"/>
      <c r="J187" s="672"/>
      <c r="K187" s="672"/>
      <c r="L187" s="672"/>
      <c r="M187" s="672"/>
      <c r="N187" s="672"/>
      <c r="O187" s="672"/>
      <c r="P187" s="672"/>
      <c r="Q187" s="672"/>
      <c r="R187" s="672"/>
      <c r="S187" s="672"/>
      <c r="T187" s="672"/>
      <c r="U187" s="672"/>
      <c r="V187" s="672"/>
      <c r="W187" s="672"/>
      <c r="X187" s="672"/>
      <c r="Y187" s="672"/>
      <c r="Z187" s="672"/>
      <c r="AA187" s="672"/>
      <c r="AB187" s="672"/>
      <c r="AC187" s="672"/>
      <c r="AD187" s="672"/>
      <c r="AE187" s="672"/>
      <c r="AF187" s="672"/>
      <c r="AG187" s="672"/>
      <c r="AH187" s="672"/>
      <c r="AI187" s="672"/>
      <c r="AJ187" s="672"/>
      <c r="AK187" s="672"/>
      <c r="AL187" s="672"/>
      <c r="AM187" s="672"/>
      <c r="AN187" s="672"/>
      <c r="AO187" s="672"/>
      <c r="AP187" s="273"/>
      <c r="AQ187" s="273"/>
      <c r="AR187" s="273"/>
      <c r="AS187" s="292"/>
      <c r="AT187" s="276"/>
      <c r="AU187" s="276"/>
      <c r="AV187" s="672"/>
      <c r="AW187" s="672"/>
      <c r="AX187" s="672"/>
      <c r="AY187" s="672"/>
      <c r="AZ187" s="672"/>
      <c r="BA187" s="672"/>
      <c r="BB187" s="672"/>
      <c r="BC187" s="672"/>
      <c r="BD187" s="672"/>
      <c r="BE187" s="672"/>
      <c r="BF187" s="672"/>
      <c r="BG187" s="672"/>
      <c r="BH187" s="672"/>
      <c r="BI187" s="672"/>
      <c r="BJ187" s="672"/>
      <c r="BK187" s="672"/>
      <c r="BL187" s="672"/>
      <c r="BM187" s="672"/>
      <c r="BN187" s="672"/>
      <c r="BO187" s="672"/>
      <c r="BP187" s="672"/>
      <c r="BQ187" s="672"/>
      <c r="BR187" s="672"/>
      <c r="BS187" s="672"/>
      <c r="BT187" s="672"/>
      <c r="BU187" s="672"/>
      <c r="BV187" s="672"/>
      <c r="BW187" s="672"/>
      <c r="BX187" s="672"/>
      <c r="BY187" s="672"/>
      <c r="BZ187" s="672"/>
      <c r="CA187" s="672"/>
      <c r="CB187" s="672"/>
      <c r="CC187" s="672"/>
      <c r="CD187" s="672"/>
      <c r="CE187" s="672"/>
      <c r="CF187" s="672"/>
      <c r="CG187" s="672"/>
      <c r="CH187" s="276"/>
      <c r="CI187" s="276"/>
      <c r="CJ187" s="70"/>
      <c r="CK187" s="276"/>
      <c r="CL187" s="276"/>
      <c r="CM187" s="276"/>
      <c r="CN187" s="391"/>
      <c r="CO187" s="391"/>
      <c r="CP187" s="391"/>
      <c r="CQ187" s="391"/>
      <c r="CR187" s="391"/>
      <c r="CS187" s="391"/>
      <c r="CT187" s="391"/>
      <c r="CU187" s="391"/>
      <c r="CV187" s="391"/>
      <c r="CW187" s="391"/>
      <c r="CX187" s="391"/>
      <c r="CY187" s="391"/>
      <c r="CZ187" s="391"/>
      <c r="DA187" s="391"/>
      <c r="DB187" s="391"/>
      <c r="DC187" s="391"/>
      <c r="DD187" s="391"/>
      <c r="DE187" s="391"/>
      <c r="DF187" s="391"/>
      <c r="DG187" s="391"/>
      <c r="DH187" s="391"/>
      <c r="DI187" s="391"/>
      <c r="DJ187" s="391"/>
      <c r="DK187" s="391"/>
      <c r="DL187" s="391"/>
      <c r="DM187" s="391"/>
      <c r="DN187" s="391"/>
      <c r="DO187" s="391"/>
      <c r="DP187" s="391"/>
      <c r="DQ187" s="391"/>
      <c r="DR187" s="391"/>
      <c r="DS187" s="391"/>
      <c r="DT187" s="391"/>
      <c r="DU187" s="391"/>
      <c r="DV187" s="391"/>
      <c r="DW187" s="391"/>
      <c r="DX187" s="299"/>
      <c r="DY187" s="61"/>
      <c r="DZ187" s="299"/>
      <c r="EA187" s="299"/>
    </row>
    <row r="188" spans="1:131" ht="6.2" customHeight="1">
      <c r="A188" s="71"/>
      <c r="B188" s="51"/>
      <c r="C188" s="51"/>
      <c r="D188" s="51"/>
      <c r="E188" s="679"/>
      <c r="F188" s="679"/>
      <c r="G188" s="679"/>
      <c r="H188" s="679"/>
      <c r="I188" s="679"/>
      <c r="J188" s="679"/>
      <c r="K188" s="679"/>
      <c r="L188" s="679"/>
      <c r="M188" s="679"/>
      <c r="N188" s="679"/>
      <c r="O188" s="679"/>
      <c r="P188" s="679"/>
      <c r="Q188" s="679"/>
      <c r="R188" s="679"/>
      <c r="S188" s="679"/>
      <c r="T188" s="679"/>
      <c r="U188" s="679"/>
      <c r="V188" s="679"/>
      <c r="W188" s="679"/>
      <c r="X188" s="679"/>
      <c r="Y188" s="679"/>
      <c r="Z188" s="679"/>
      <c r="AA188" s="679"/>
      <c r="AB188" s="679"/>
      <c r="AC188" s="679"/>
      <c r="AD188" s="679"/>
      <c r="AE188" s="679"/>
      <c r="AF188" s="679"/>
      <c r="AG188" s="679"/>
      <c r="AH188" s="679"/>
      <c r="AI188" s="679"/>
      <c r="AJ188" s="679"/>
      <c r="AK188" s="679"/>
      <c r="AL188" s="679"/>
      <c r="AM188" s="679"/>
      <c r="AN188" s="679"/>
      <c r="AO188" s="679"/>
      <c r="AP188" s="293"/>
      <c r="AQ188" s="293"/>
      <c r="AR188" s="293"/>
      <c r="AS188" s="294"/>
      <c r="AT188" s="27"/>
      <c r="AU188" s="27"/>
      <c r="AV188" s="679"/>
      <c r="AW188" s="679"/>
      <c r="AX188" s="679"/>
      <c r="AY188" s="679"/>
      <c r="AZ188" s="679"/>
      <c r="BA188" s="679"/>
      <c r="BB188" s="679"/>
      <c r="BC188" s="679"/>
      <c r="BD188" s="679"/>
      <c r="BE188" s="679"/>
      <c r="BF188" s="679"/>
      <c r="BG188" s="679"/>
      <c r="BH188" s="679"/>
      <c r="BI188" s="679"/>
      <c r="BJ188" s="679"/>
      <c r="BK188" s="679"/>
      <c r="BL188" s="679"/>
      <c r="BM188" s="679"/>
      <c r="BN188" s="679"/>
      <c r="BO188" s="679"/>
      <c r="BP188" s="679"/>
      <c r="BQ188" s="679"/>
      <c r="BR188" s="679"/>
      <c r="BS188" s="679"/>
      <c r="BT188" s="679"/>
      <c r="BU188" s="679"/>
      <c r="BV188" s="679"/>
      <c r="BW188" s="679"/>
      <c r="BX188" s="679"/>
      <c r="BY188" s="679"/>
      <c r="BZ188" s="679"/>
      <c r="CA188" s="679"/>
      <c r="CB188" s="679"/>
      <c r="CC188" s="679"/>
      <c r="CD188" s="679"/>
      <c r="CE188" s="679"/>
      <c r="CF188" s="679"/>
      <c r="CG188" s="679"/>
      <c r="CH188" s="27"/>
      <c r="CI188" s="27"/>
      <c r="CJ188" s="72"/>
      <c r="CK188" s="27"/>
      <c r="CL188" s="27"/>
      <c r="CM188" s="27"/>
      <c r="CN188" s="429"/>
      <c r="CO188" s="429"/>
      <c r="CP188" s="429"/>
      <c r="CQ188" s="429"/>
      <c r="CR188" s="429"/>
      <c r="CS188" s="429"/>
      <c r="CT188" s="429"/>
      <c r="CU188" s="429"/>
      <c r="CV188" s="429"/>
      <c r="CW188" s="429"/>
      <c r="CX188" s="429"/>
      <c r="CY188" s="429"/>
      <c r="CZ188" s="429"/>
      <c r="DA188" s="429"/>
      <c r="DB188" s="429"/>
      <c r="DC188" s="429"/>
      <c r="DD188" s="429"/>
      <c r="DE188" s="429"/>
      <c r="DF188" s="429"/>
      <c r="DG188" s="429"/>
      <c r="DH188" s="429"/>
      <c r="DI188" s="429"/>
      <c r="DJ188" s="429"/>
      <c r="DK188" s="429"/>
      <c r="DL188" s="429"/>
      <c r="DM188" s="429"/>
      <c r="DN188" s="429"/>
      <c r="DO188" s="429"/>
      <c r="DP188" s="429"/>
      <c r="DQ188" s="429"/>
      <c r="DR188" s="429"/>
      <c r="DS188" s="429"/>
      <c r="DT188" s="429"/>
      <c r="DU188" s="429"/>
      <c r="DV188" s="429"/>
      <c r="DW188" s="429"/>
      <c r="DX188" s="73"/>
      <c r="DY188" s="74"/>
      <c r="DZ188" s="299"/>
      <c r="EA188" s="299"/>
    </row>
    <row r="189" spans="1:131" ht="6.2" customHeight="1">
      <c r="A189" s="194"/>
      <c r="B189" s="184"/>
      <c r="C189" s="184"/>
      <c r="D189" s="184"/>
      <c r="E189" s="184"/>
      <c r="F189" s="184"/>
      <c r="G189" s="184"/>
      <c r="H189" s="184"/>
      <c r="I189" s="184"/>
      <c r="J189" s="184"/>
      <c r="K189" s="184"/>
      <c r="L189" s="184"/>
      <c r="M189" s="184"/>
      <c r="N189" s="184"/>
      <c r="O189" s="184"/>
      <c r="P189" s="184"/>
      <c r="Q189" s="184"/>
      <c r="R189" s="184"/>
      <c r="S189" s="185"/>
      <c r="T189" s="185"/>
      <c r="U189" s="185"/>
      <c r="V189" s="185"/>
      <c r="W189" s="185"/>
      <c r="X189" s="185"/>
      <c r="Y189" s="185"/>
      <c r="Z189" s="185"/>
      <c r="AA189" s="185"/>
      <c r="AB189" s="185"/>
      <c r="AC189" s="185"/>
      <c r="AD189" s="185"/>
      <c r="AE189" s="185"/>
      <c r="AF189" s="185"/>
      <c r="AG189" s="185"/>
      <c r="AH189" s="185"/>
      <c r="AI189" s="185"/>
      <c r="AJ189" s="185"/>
      <c r="AK189" s="185"/>
      <c r="AL189" s="185"/>
      <c r="AM189" s="185"/>
      <c r="AN189" s="185"/>
      <c r="AO189" s="185"/>
      <c r="AP189" s="185"/>
      <c r="AQ189" s="185"/>
      <c r="AR189" s="185"/>
      <c r="AS189" s="195"/>
      <c r="AT189" s="286"/>
      <c r="AU189" s="286"/>
      <c r="AV189" s="286"/>
      <c r="AW189" s="286"/>
      <c r="AX189" s="286"/>
      <c r="AY189" s="286"/>
      <c r="AZ189" s="286"/>
      <c r="BA189" s="286"/>
      <c r="BB189" s="286"/>
      <c r="BC189" s="286"/>
      <c r="BD189" s="286"/>
      <c r="BE189" s="286"/>
      <c r="BF189" s="286"/>
      <c r="BG189" s="286"/>
      <c r="BH189" s="185"/>
      <c r="BI189" s="185"/>
      <c r="BJ189" s="185"/>
      <c r="BK189" s="185"/>
      <c r="BL189" s="185"/>
      <c r="BM189" s="185"/>
      <c r="BN189" s="185"/>
      <c r="BO189" s="185"/>
      <c r="BP189" s="185"/>
      <c r="BQ189" s="189"/>
      <c r="BR189" s="189"/>
      <c r="BS189" s="189"/>
      <c r="BT189" s="189"/>
      <c r="BU189" s="189"/>
      <c r="BV189" s="189"/>
      <c r="BW189" s="189"/>
      <c r="BX189" s="286"/>
      <c r="BY189" s="286"/>
      <c r="BZ189" s="286"/>
      <c r="CA189" s="286"/>
      <c r="CB189" s="286"/>
      <c r="CC189" s="286"/>
      <c r="CD189" s="286"/>
      <c r="CE189" s="286"/>
      <c r="CF189" s="286"/>
      <c r="CG189" s="286"/>
      <c r="CH189" s="286"/>
      <c r="CI189" s="286"/>
      <c r="CJ189" s="196"/>
      <c r="CK189" s="286"/>
      <c r="CL189" s="286"/>
      <c r="CM189" s="286"/>
      <c r="CN189" s="286"/>
      <c r="CO189" s="286"/>
      <c r="CP189" s="286"/>
      <c r="CQ189" s="286"/>
      <c r="CR189" s="286"/>
      <c r="CS189" s="286"/>
      <c r="CT189" s="286"/>
      <c r="CU189" s="286"/>
      <c r="CV189" s="286"/>
      <c r="CW189" s="286"/>
      <c r="CX189" s="286"/>
      <c r="CY189" s="286"/>
      <c r="CZ189" s="286"/>
      <c r="DA189" s="286"/>
      <c r="DB189" s="286"/>
      <c r="DC189" s="286"/>
      <c r="DD189" s="286"/>
      <c r="DE189" s="286"/>
      <c r="DF189" s="286"/>
      <c r="DG189" s="286"/>
      <c r="DH189" s="286"/>
      <c r="DI189" s="286"/>
      <c r="DJ189" s="286"/>
      <c r="DK189" s="286"/>
      <c r="DL189" s="286"/>
      <c r="DM189" s="286"/>
      <c r="DN189" s="286"/>
      <c r="DO189" s="286"/>
      <c r="DP189" s="286"/>
      <c r="DQ189" s="185"/>
      <c r="DR189" s="185"/>
      <c r="DS189" s="185"/>
      <c r="DT189" s="185"/>
      <c r="DU189" s="185"/>
      <c r="DV189" s="197"/>
      <c r="DW189" s="197"/>
      <c r="DX189" s="197"/>
      <c r="DY189" s="198"/>
      <c r="DZ189" s="299"/>
      <c r="EA189" s="299"/>
    </row>
    <row r="190" spans="1:131" ht="6.2" customHeight="1">
      <c r="A190" s="53"/>
      <c r="B190" s="356" t="s">
        <v>64</v>
      </c>
      <c r="C190" s="356"/>
      <c r="D190" s="356"/>
      <c r="E190" s="356"/>
      <c r="F190" s="356"/>
      <c r="G190" s="356"/>
      <c r="H190" s="356"/>
      <c r="I190" s="356"/>
      <c r="J190" s="356"/>
      <c r="K190" s="356"/>
      <c r="L190" s="356"/>
      <c r="M190" s="356"/>
      <c r="N190" s="356"/>
      <c r="O190" s="356" t="s">
        <v>52</v>
      </c>
      <c r="P190" s="356"/>
      <c r="Q190" s="356"/>
      <c r="R190" s="356"/>
      <c r="S190" s="356"/>
      <c r="T190" s="356"/>
      <c r="U190" s="356"/>
      <c r="V190" s="356"/>
      <c r="W190" s="356"/>
      <c r="X190" s="356"/>
      <c r="Y190" s="356" t="s">
        <v>53</v>
      </c>
      <c r="Z190" s="356"/>
      <c r="AA190" s="356"/>
      <c r="AB190" s="356"/>
      <c r="AC190" s="356"/>
      <c r="AD190" s="356"/>
      <c r="AE190" s="356"/>
      <c r="AF190" s="356"/>
      <c r="AG190" s="356"/>
      <c r="AH190" s="356"/>
      <c r="AI190" s="356" t="s">
        <v>125</v>
      </c>
      <c r="AJ190" s="356"/>
      <c r="AK190" s="356"/>
      <c r="AL190" s="356"/>
      <c r="AM190" s="356"/>
      <c r="AN190" s="356"/>
      <c r="AO190" s="356"/>
      <c r="AP190" s="672"/>
      <c r="AQ190" s="273"/>
      <c r="AR190" s="273"/>
      <c r="AS190" s="292"/>
      <c r="AT190" s="276"/>
      <c r="AU190" s="356" t="s">
        <v>64</v>
      </c>
      <c r="AV190" s="356"/>
      <c r="AW190" s="356"/>
      <c r="AX190" s="356"/>
      <c r="AY190" s="356"/>
      <c r="AZ190" s="356"/>
      <c r="BA190" s="445"/>
      <c r="BB190" s="445"/>
      <c r="BC190" s="445"/>
      <c r="BD190" s="445"/>
      <c r="BE190" s="445"/>
      <c r="BF190" s="445"/>
      <c r="BG190" s="445"/>
      <c r="BH190" s="356" t="s">
        <v>52</v>
      </c>
      <c r="BI190" s="356"/>
      <c r="BJ190" s="356"/>
      <c r="BK190" s="445"/>
      <c r="BL190" s="445"/>
      <c r="BM190" s="445"/>
      <c r="BN190" s="445"/>
      <c r="BO190" s="445"/>
      <c r="BP190" s="445"/>
      <c r="BQ190" s="445"/>
      <c r="BR190" s="356" t="s">
        <v>53</v>
      </c>
      <c r="BS190" s="356"/>
      <c r="BT190" s="356"/>
      <c r="BU190" s="445"/>
      <c r="BV190" s="445"/>
      <c r="BW190" s="445"/>
      <c r="BX190" s="445"/>
      <c r="BY190" s="445"/>
      <c r="BZ190" s="445"/>
      <c r="CA190" s="445"/>
      <c r="CB190" s="356" t="s">
        <v>126</v>
      </c>
      <c r="CC190" s="356"/>
      <c r="CD190" s="356"/>
      <c r="CE190" s="356"/>
      <c r="CF190" s="356"/>
      <c r="CG190" s="356"/>
      <c r="CH190" s="356"/>
      <c r="CI190" s="678"/>
      <c r="CJ190" s="70"/>
      <c r="CK190" s="356" t="s">
        <v>64</v>
      </c>
      <c r="CL190" s="356"/>
      <c r="CM190" s="356"/>
      <c r="CN190" s="356"/>
      <c r="CO190" s="356"/>
      <c r="CP190" s="356"/>
      <c r="CQ190" s="356"/>
      <c r="CR190" s="356"/>
      <c r="CS190" s="356"/>
      <c r="CT190" s="356"/>
      <c r="CU190" s="356"/>
      <c r="CV190" s="356"/>
      <c r="CW190" s="356"/>
      <c r="CX190" s="356" t="s">
        <v>52</v>
      </c>
      <c r="CY190" s="356"/>
      <c r="CZ190" s="356"/>
      <c r="DA190" s="356"/>
      <c r="DB190" s="356"/>
      <c r="DC190" s="356"/>
      <c r="DD190" s="356"/>
      <c r="DE190" s="356"/>
      <c r="DF190" s="356"/>
      <c r="DG190" s="356"/>
      <c r="DH190" s="356" t="s">
        <v>53</v>
      </c>
      <c r="DI190" s="356"/>
      <c r="DJ190" s="356"/>
      <c r="DK190" s="356"/>
      <c r="DL190" s="356"/>
      <c r="DM190" s="356"/>
      <c r="DN190" s="356"/>
      <c r="DO190" s="356"/>
      <c r="DP190" s="356"/>
      <c r="DQ190" s="356"/>
      <c r="DR190" s="356" t="s">
        <v>126</v>
      </c>
      <c r="DS190" s="356"/>
      <c r="DT190" s="356"/>
      <c r="DU190" s="356"/>
      <c r="DV190" s="356"/>
      <c r="DW190" s="356"/>
      <c r="DX190" s="356"/>
      <c r="DY190" s="700"/>
      <c r="DZ190" s="299"/>
      <c r="EA190" s="299"/>
    </row>
    <row r="191" spans="1:131" ht="6.2" customHeight="1">
      <c r="A191" s="53"/>
      <c r="B191" s="356"/>
      <c r="C191" s="356"/>
      <c r="D191" s="356"/>
      <c r="E191" s="356"/>
      <c r="F191" s="356"/>
      <c r="G191" s="356"/>
      <c r="H191" s="356"/>
      <c r="I191" s="356"/>
      <c r="J191" s="356"/>
      <c r="K191" s="356"/>
      <c r="L191" s="356"/>
      <c r="M191" s="356"/>
      <c r="N191" s="356"/>
      <c r="O191" s="356"/>
      <c r="P191" s="356"/>
      <c r="Q191" s="356"/>
      <c r="R191" s="356"/>
      <c r="S191" s="356"/>
      <c r="T191" s="356"/>
      <c r="U191" s="356"/>
      <c r="V191" s="356"/>
      <c r="W191" s="356"/>
      <c r="X191" s="356"/>
      <c r="Y191" s="356"/>
      <c r="Z191" s="356"/>
      <c r="AA191" s="356"/>
      <c r="AB191" s="356"/>
      <c r="AC191" s="356"/>
      <c r="AD191" s="356"/>
      <c r="AE191" s="356"/>
      <c r="AF191" s="356"/>
      <c r="AG191" s="356"/>
      <c r="AH191" s="356"/>
      <c r="AI191" s="356"/>
      <c r="AJ191" s="356"/>
      <c r="AK191" s="356"/>
      <c r="AL191" s="356"/>
      <c r="AM191" s="356"/>
      <c r="AN191" s="356"/>
      <c r="AO191" s="356"/>
      <c r="AP191" s="672"/>
      <c r="AQ191" s="273"/>
      <c r="AR191" s="273"/>
      <c r="AS191" s="292"/>
      <c r="AT191" s="276"/>
      <c r="AU191" s="356"/>
      <c r="AV191" s="356"/>
      <c r="AW191" s="356"/>
      <c r="AX191" s="356"/>
      <c r="AY191" s="356"/>
      <c r="AZ191" s="356"/>
      <c r="BA191" s="445"/>
      <c r="BB191" s="445"/>
      <c r="BC191" s="445"/>
      <c r="BD191" s="445"/>
      <c r="BE191" s="445"/>
      <c r="BF191" s="445"/>
      <c r="BG191" s="445"/>
      <c r="BH191" s="356"/>
      <c r="BI191" s="356"/>
      <c r="BJ191" s="356"/>
      <c r="BK191" s="445"/>
      <c r="BL191" s="445"/>
      <c r="BM191" s="445"/>
      <c r="BN191" s="445"/>
      <c r="BO191" s="445"/>
      <c r="BP191" s="445"/>
      <c r="BQ191" s="445"/>
      <c r="BR191" s="356"/>
      <c r="BS191" s="356"/>
      <c r="BT191" s="356"/>
      <c r="BU191" s="445"/>
      <c r="BV191" s="445"/>
      <c r="BW191" s="445"/>
      <c r="BX191" s="445"/>
      <c r="BY191" s="445"/>
      <c r="BZ191" s="445"/>
      <c r="CA191" s="445"/>
      <c r="CB191" s="356"/>
      <c r="CC191" s="356"/>
      <c r="CD191" s="356"/>
      <c r="CE191" s="356"/>
      <c r="CF191" s="356"/>
      <c r="CG191" s="356"/>
      <c r="CH191" s="356"/>
      <c r="CI191" s="678"/>
      <c r="CJ191" s="70"/>
      <c r="CK191" s="356"/>
      <c r="CL191" s="356"/>
      <c r="CM191" s="356"/>
      <c r="CN191" s="356"/>
      <c r="CO191" s="356"/>
      <c r="CP191" s="356"/>
      <c r="CQ191" s="356"/>
      <c r="CR191" s="356"/>
      <c r="CS191" s="356"/>
      <c r="CT191" s="356"/>
      <c r="CU191" s="356"/>
      <c r="CV191" s="356"/>
      <c r="CW191" s="356"/>
      <c r="CX191" s="356"/>
      <c r="CY191" s="356"/>
      <c r="CZ191" s="356"/>
      <c r="DA191" s="356"/>
      <c r="DB191" s="356"/>
      <c r="DC191" s="356"/>
      <c r="DD191" s="356"/>
      <c r="DE191" s="356"/>
      <c r="DF191" s="356"/>
      <c r="DG191" s="356"/>
      <c r="DH191" s="356"/>
      <c r="DI191" s="356"/>
      <c r="DJ191" s="356"/>
      <c r="DK191" s="356"/>
      <c r="DL191" s="356"/>
      <c r="DM191" s="356"/>
      <c r="DN191" s="356"/>
      <c r="DO191" s="356"/>
      <c r="DP191" s="356"/>
      <c r="DQ191" s="356"/>
      <c r="DR191" s="356"/>
      <c r="DS191" s="356"/>
      <c r="DT191" s="356"/>
      <c r="DU191" s="356"/>
      <c r="DV191" s="356"/>
      <c r="DW191" s="356"/>
      <c r="DX191" s="356"/>
      <c r="DY191" s="700"/>
      <c r="DZ191" s="299"/>
      <c r="EA191" s="299"/>
    </row>
    <row r="192" spans="1:131" ht="6.2" customHeight="1">
      <c r="A192" s="53"/>
      <c r="B192" s="356"/>
      <c r="C192" s="356"/>
      <c r="D192" s="356"/>
      <c r="E192" s="356"/>
      <c r="F192" s="356"/>
      <c r="G192" s="356"/>
      <c r="H192" s="356"/>
      <c r="I192" s="356"/>
      <c r="J192" s="356"/>
      <c r="K192" s="356"/>
      <c r="L192" s="356"/>
      <c r="M192" s="356"/>
      <c r="N192" s="356"/>
      <c r="O192" s="356"/>
      <c r="P192" s="356"/>
      <c r="Q192" s="356"/>
      <c r="R192" s="356"/>
      <c r="S192" s="356"/>
      <c r="T192" s="356"/>
      <c r="U192" s="356"/>
      <c r="V192" s="356"/>
      <c r="W192" s="356"/>
      <c r="X192" s="356"/>
      <c r="Y192" s="356"/>
      <c r="Z192" s="356"/>
      <c r="AA192" s="356"/>
      <c r="AB192" s="356"/>
      <c r="AC192" s="356"/>
      <c r="AD192" s="356"/>
      <c r="AE192" s="356"/>
      <c r="AF192" s="356"/>
      <c r="AG192" s="356"/>
      <c r="AH192" s="356"/>
      <c r="AI192" s="356"/>
      <c r="AJ192" s="356"/>
      <c r="AK192" s="356"/>
      <c r="AL192" s="356"/>
      <c r="AM192" s="356"/>
      <c r="AN192" s="356"/>
      <c r="AO192" s="356"/>
      <c r="AP192" s="672"/>
      <c r="AQ192" s="273"/>
      <c r="AR192" s="273"/>
      <c r="AS192" s="292"/>
      <c r="AT192" s="276"/>
      <c r="AU192" s="356"/>
      <c r="AV192" s="356"/>
      <c r="AW192" s="356"/>
      <c r="AX192" s="356"/>
      <c r="AY192" s="356"/>
      <c r="AZ192" s="356"/>
      <c r="BA192" s="445"/>
      <c r="BB192" s="445"/>
      <c r="BC192" s="445"/>
      <c r="BD192" s="445"/>
      <c r="BE192" s="445"/>
      <c r="BF192" s="445"/>
      <c r="BG192" s="445"/>
      <c r="BH192" s="356"/>
      <c r="BI192" s="356"/>
      <c r="BJ192" s="356"/>
      <c r="BK192" s="445"/>
      <c r="BL192" s="445"/>
      <c r="BM192" s="445"/>
      <c r="BN192" s="445"/>
      <c r="BO192" s="445"/>
      <c r="BP192" s="445"/>
      <c r="BQ192" s="445"/>
      <c r="BR192" s="356"/>
      <c r="BS192" s="356"/>
      <c r="BT192" s="356"/>
      <c r="BU192" s="445"/>
      <c r="BV192" s="445"/>
      <c r="BW192" s="445"/>
      <c r="BX192" s="445"/>
      <c r="BY192" s="445"/>
      <c r="BZ192" s="445"/>
      <c r="CA192" s="445"/>
      <c r="CB192" s="356"/>
      <c r="CC192" s="356"/>
      <c r="CD192" s="356"/>
      <c r="CE192" s="356"/>
      <c r="CF192" s="356"/>
      <c r="CG192" s="356"/>
      <c r="CH192" s="356"/>
      <c r="CI192" s="678"/>
      <c r="CJ192" s="70"/>
      <c r="CK192" s="356"/>
      <c r="CL192" s="356"/>
      <c r="CM192" s="356"/>
      <c r="CN192" s="356"/>
      <c r="CO192" s="356"/>
      <c r="CP192" s="356"/>
      <c r="CQ192" s="356"/>
      <c r="CR192" s="356"/>
      <c r="CS192" s="356"/>
      <c r="CT192" s="356"/>
      <c r="CU192" s="356"/>
      <c r="CV192" s="356"/>
      <c r="CW192" s="356"/>
      <c r="CX192" s="356"/>
      <c r="CY192" s="356"/>
      <c r="CZ192" s="356"/>
      <c r="DA192" s="356"/>
      <c r="DB192" s="356"/>
      <c r="DC192" s="356"/>
      <c r="DD192" s="356"/>
      <c r="DE192" s="356"/>
      <c r="DF192" s="356"/>
      <c r="DG192" s="356"/>
      <c r="DH192" s="356"/>
      <c r="DI192" s="356"/>
      <c r="DJ192" s="356"/>
      <c r="DK192" s="356"/>
      <c r="DL192" s="356"/>
      <c r="DM192" s="356"/>
      <c r="DN192" s="356"/>
      <c r="DO192" s="356"/>
      <c r="DP192" s="356"/>
      <c r="DQ192" s="356"/>
      <c r="DR192" s="356"/>
      <c r="DS192" s="356"/>
      <c r="DT192" s="356"/>
      <c r="DU192" s="356"/>
      <c r="DV192" s="356"/>
      <c r="DW192" s="356"/>
      <c r="DX192" s="356"/>
      <c r="DY192" s="700"/>
      <c r="DZ192" s="299"/>
      <c r="EA192" s="299"/>
    </row>
    <row r="193" spans="1:131" ht="6.2" customHeight="1">
      <c r="A193" s="94"/>
      <c r="B193" s="356"/>
      <c r="C193" s="356"/>
      <c r="D193" s="356"/>
      <c r="E193" s="356"/>
      <c r="F193" s="356"/>
      <c r="G193" s="356"/>
      <c r="H193" s="356"/>
      <c r="I193" s="356"/>
      <c r="J193" s="356"/>
      <c r="K193" s="356"/>
      <c r="L193" s="356"/>
      <c r="M193" s="356"/>
      <c r="N193" s="356"/>
      <c r="O193" s="356"/>
      <c r="P193" s="356"/>
      <c r="Q193" s="356"/>
      <c r="R193" s="356"/>
      <c r="S193" s="356"/>
      <c r="T193" s="356"/>
      <c r="U193" s="356"/>
      <c r="V193" s="356"/>
      <c r="W193" s="356"/>
      <c r="X193" s="356"/>
      <c r="Y193" s="356"/>
      <c r="Z193" s="356"/>
      <c r="AA193" s="356"/>
      <c r="AB193" s="356"/>
      <c r="AC193" s="356"/>
      <c r="AD193" s="356"/>
      <c r="AE193" s="356"/>
      <c r="AF193" s="356"/>
      <c r="AG193" s="356"/>
      <c r="AH193" s="356"/>
      <c r="AI193" s="356"/>
      <c r="AJ193" s="356"/>
      <c r="AK193" s="356"/>
      <c r="AL193" s="356"/>
      <c r="AM193" s="356"/>
      <c r="AN193" s="356"/>
      <c r="AO193" s="356"/>
      <c r="AP193" s="672"/>
      <c r="AQ193" s="276"/>
      <c r="AR193" s="276"/>
      <c r="AS193" s="75"/>
      <c r="AT193" s="276"/>
      <c r="AU193" s="356"/>
      <c r="AV193" s="356"/>
      <c r="AW193" s="356"/>
      <c r="AX193" s="356"/>
      <c r="AY193" s="356"/>
      <c r="AZ193" s="356"/>
      <c r="BA193" s="445"/>
      <c r="BB193" s="445"/>
      <c r="BC193" s="445"/>
      <c r="BD193" s="445"/>
      <c r="BE193" s="445"/>
      <c r="BF193" s="445"/>
      <c r="BG193" s="445"/>
      <c r="BH193" s="356"/>
      <c r="BI193" s="356"/>
      <c r="BJ193" s="356"/>
      <c r="BK193" s="445"/>
      <c r="BL193" s="445"/>
      <c r="BM193" s="445"/>
      <c r="BN193" s="445"/>
      <c r="BO193" s="445"/>
      <c r="BP193" s="445"/>
      <c r="BQ193" s="445"/>
      <c r="BR193" s="356"/>
      <c r="BS193" s="356"/>
      <c r="BT193" s="356"/>
      <c r="BU193" s="445"/>
      <c r="BV193" s="445"/>
      <c r="BW193" s="445"/>
      <c r="BX193" s="445"/>
      <c r="BY193" s="445"/>
      <c r="BZ193" s="445"/>
      <c r="CA193" s="445"/>
      <c r="CB193" s="356"/>
      <c r="CC193" s="356"/>
      <c r="CD193" s="356"/>
      <c r="CE193" s="356"/>
      <c r="CF193" s="356"/>
      <c r="CG193" s="356"/>
      <c r="CH193" s="356"/>
      <c r="CI193" s="678"/>
      <c r="CJ193" s="70"/>
      <c r="CK193" s="356"/>
      <c r="CL193" s="356"/>
      <c r="CM193" s="356"/>
      <c r="CN193" s="356"/>
      <c r="CO193" s="356"/>
      <c r="CP193" s="356"/>
      <c r="CQ193" s="356"/>
      <c r="CR193" s="356"/>
      <c r="CS193" s="356"/>
      <c r="CT193" s="356"/>
      <c r="CU193" s="356"/>
      <c r="CV193" s="356"/>
      <c r="CW193" s="356"/>
      <c r="CX193" s="356"/>
      <c r="CY193" s="356"/>
      <c r="CZ193" s="356"/>
      <c r="DA193" s="356"/>
      <c r="DB193" s="356"/>
      <c r="DC193" s="356"/>
      <c r="DD193" s="356"/>
      <c r="DE193" s="356"/>
      <c r="DF193" s="356"/>
      <c r="DG193" s="356"/>
      <c r="DH193" s="356"/>
      <c r="DI193" s="356"/>
      <c r="DJ193" s="356"/>
      <c r="DK193" s="356"/>
      <c r="DL193" s="356"/>
      <c r="DM193" s="356"/>
      <c r="DN193" s="356"/>
      <c r="DO193" s="356"/>
      <c r="DP193" s="356"/>
      <c r="DQ193" s="356"/>
      <c r="DR193" s="356"/>
      <c r="DS193" s="356"/>
      <c r="DT193" s="356"/>
      <c r="DU193" s="356"/>
      <c r="DV193" s="356"/>
      <c r="DW193" s="356"/>
      <c r="DX193" s="356"/>
      <c r="DY193" s="700"/>
      <c r="DZ193" s="276"/>
      <c r="EA193" s="276"/>
    </row>
    <row r="194" spans="1:131" ht="6.2" customHeight="1" thickBot="1">
      <c r="A194" s="95"/>
      <c r="B194" s="287"/>
      <c r="C194" s="287"/>
      <c r="D194" s="287"/>
      <c r="E194" s="287"/>
      <c r="F194" s="287"/>
      <c r="G194" s="287"/>
      <c r="H194" s="287"/>
      <c r="I194" s="287"/>
      <c r="J194" s="287"/>
      <c r="K194" s="287"/>
      <c r="L194" s="287"/>
      <c r="M194" s="287"/>
      <c r="N194" s="300"/>
      <c r="O194" s="300"/>
      <c r="P194" s="300"/>
      <c r="Q194" s="300"/>
      <c r="R194" s="300"/>
      <c r="S194" s="300"/>
      <c r="T194" s="300"/>
      <c r="U194" s="300"/>
      <c r="V194" s="300"/>
      <c r="W194" s="300"/>
      <c r="X194" s="300"/>
      <c r="Y194" s="300"/>
      <c r="Z194" s="300"/>
      <c r="AA194" s="300"/>
      <c r="AB194" s="300"/>
      <c r="AC194" s="300"/>
      <c r="AD194" s="300"/>
      <c r="AE194" s="300"/>
      <c r="AF194" s="300"/>
      <c r="AG194" s="300"/>
      <c r="AH194" s="300"/>
      <c r="AI194" s="300"/>
      <c r="AJ194" s="300"/>
      <c r="AK194" s="300"/>
      <c r="AL194" s="300"/>
      <c r="AM194" s="300"/>
      <c r="AN194" s="300"/>
      <c r="AO194" s="300"/>
      <c r="AP194" s="300"/>
      <c r="AQ194" s="300"/>
      <c r="AR194" s="300"/>
      <c r="AS194" s="76"/>
      <c r="AT194" s="300"/>
      <c r="AU194" s="300"/>
      <c r="AV194" s="300"/>
      <c r="AW194" s="300"/>
      <c r="AX194" s="300"/>
      <c r="AY194" s="300"/>
      <c r="AZ194" s="300"/>
      <c r="BA194" s="300"/>
      <c r="BB194" s="300"/>
      <c r="BC194" s="300"/>
      <c r="BD194" s="300"/>
      <c r="BE194" s="300"/>
      <c r="BF194" s="300"/>
      <c r="BG194" s="300"/>
      <c r="BH194" s="300"/>
      <c r="BI194" s="300"/>
      <c r="BJ194" s="300"/>
      <c r="BK194" s="300"/>
      <c r="BL194" s="300"/>
      <c r="BM194" s="300"/>
      <c r="BN194" s="300"/>
      <c r="BO194" s="300"/>
      <c r="BP194" s="300"/>
      <c r="BQ194" s="300"/>
      <c r="BR194" s="300"/>
      <c r="BS194" s="300"/>
      <c r="BT194" s="300"/>
      <c r="BU194" s="300"/>
      <c r="BV194" s="300"/>
      <c r="BW194" s="300"/>
      <c r="BX194" s="300"/>
      <c r="BY194" s="300"/>
      <c r="BZ194" s="300"/>
      <c r="CA194" s="300"/>
      <c r="CB194" s="300"/>
      <c r="CC194" s="300"/>
      <c r="CD194" s="300"/>
      <c r="CE194" s="300"/>
      <c r="CF194" s="300"/>
      <c r="CG194" s="300"/>
      <c r="CH194" s="300"/>
      <c r="CI194" s="300"/>
      <c r="CJ194" s="77"/>
      <c r="CK194" s="300"/>
      <c r="CL194" s="300"/>
      <c r="CM194" s="300"/>
      <c r="CN194" s="300"/>
      <c r="CO194" s="300"/>
      <c r="CP194" s="300"/>
      <c r="CQ194" s="300"/>
      <c r="CR194" s="300"/>
      <c r="CS194" s="300"/>
      <c r="CT194" s="300"/>
      <c r="CU194" s="300"/>
      <c r="CV194" s="300"/>
      <c r="CW194" s="300"/>
      <c r="CX194" s="300"/>
      <c r="CY194" s="300"/>
      <c r="CZ194" s="300"/>
      <c r="DA194" s="300"/>
      <c r="DB194" s="300"/>
      <c r="DC194" s="300"/>
      <c r="DD194" s="300"/>
      <c r="DE194" s="300"/>
      <c r="DF194" s="300"/>
      <c r="DG194" s="300"/>
      <c r="DH194" s="300"/>
      <c r="DI194" s="300"/>
      <c r="DJ194" s="300"/>
      <c r="DK194" s="300"/>
      <c r="DL194" s="300"/>
      <c r="DM194" s="300"/>
      <c r="DN194" s="300"/>
      <c r="DO194" s="300"/>
      <c r="DP194" s="300"/>
      <c r="DQ194" s="300"/>
      <c r="DR194" s="300"/>
      <c r="DS194" s="300"/>
      <c r="DT194" s="300"/>
      <c r="DU194" s="300"/>
      <c r="DV194" s="300"/>
      <c r="DW194" s="300"/>
      <c r="DX194" s="300"/>
      <c r="DY194" s="301"/>
      <c r="DZ194" s="276"/>
      <c r="EA194" s="276"/>
    </row>
    <row r="195" spans="1:131" ht="6.2" customHeight="1">
      <c r="A195" s="92"/>
      <c r="B195" s="276"/>
      <c r="C195" s="276"/>
      <c r="D195" s="276"/>
      <c r="E195" s="276"/>
      <c r="F195" s="276"/>
      <c r="G195" s="276"/>
      <c r="H195" s="276"/>
      <c r="I195" s="276"/>
      <c r="J195" s="276"/>
      <c r="K195" s="276"/>
      <c r="L195" s="276"/>
      <c r="M195" s="276"/>
      <c r="N195" s="276"/>
      <c r="O195" s="276"/>
      <c r="P195" s="276"/>
      <c r="Q195" s="276"/>
      <c r="R195" s="276"/>
      <c r="S195" s="276"/>
      <c r="T195" s="276"/>
      <c r="U195" s="276"/>
      <c r="V195" s="276"/>
      <c r="W195" s="276"/>
      <c r="X195" s="276"/>
      <c r="Y195" s="276"/>
      <c r="Z195" s="276"/>
      <c r="AA195" s="276"/>
      <c r="AB195" s="276"/>
      <c r="AC195" s="276"/>
      <c r="AD195" s="276"/>
      <c r="AE195" s="276"/>
      <c r="AF195" s="276"/>
      <c r="AG195" s="276"/>
      <c r="AH195" s="276"/>
      <c r="AI195" s="276"/>
      <c r="AJ195" s="276"/>
      <c r="AK195" s="276"/>
      <c r="AL195" s="276"/>
      <c r="AM195" s="276"/>
      <c r="AN195" s="276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6"/>
      <c r="AY195" s="276"/>
      <c r="AZ195" s="276"/>
      <c r="BA195" s="276"/>
      <c r="BB195" s="276"/>
      <c r="BC195" s="276"/>
      <c r="BD195" s="276"/>
      <c r="BE195" s="276"/>
      <c r="BF195" s="276"/>
      <c r="BG195" s="276"/>
      <c r="BH195" s="276"/>
      <c r="BI195" s="276"/>
      <c r="BJ195" s="276"/>
      <c r="BK195" s="276"/>
      <c r="BL195" s="276"/>
      <c r="BM195" s="276"/>
      <c r="BN195" s="276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6"/>
      <c r="BY195" s="276"/>
      <c r="BZ195" s="276"/>
      <c r="CA195" s="276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6"/>
      <c r="CO195" s="276"/>
      <c r="CP195" s="276"/>
      <c r="CQ195" s="276"/>
      <c r="CR195" s="276"/>
      <c r="CS195" s="276"/>
      <c r="CT195" s="276"/>
      <c r="CU195" s="276"/>
      <c r="CV195" s="276"/>
      <c r="CW195" s="276"/>
      <c r="CX195" s="276"/>
      <c r="CY195" s="276"/>
      <c r="CZ195" s="276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6"/>
      <c r="DO195" s="276"/>
      <c r="DP195" s="276"/>
      <c r="DQ195" s="276"/>
      <c r="DR195" s="276"/>
      <c r="DS195" s="276"/>
      <c r="DT195" s="276"/>
      <c r="DU195" s="276"/>
      <c r="DV195" s="276"/>
      <c r="DW195" s="276"/>
      <c r="DX195" s="276"/>
      <c r="DY195" s="276"/>
      <c r="DZ195" s="276"/>
      <c r="EA195" s="276"/>
    </row>
    <row r="196" spans="1:131" ht="6.2" customHeight="1">
      <c r="A196" s="92"/>
      <c r="B196" s="276"/>
      <c r="C196" s="276"/>
      <c r="D196" s="276"/>
      <c r="E196" s="276"/>
      <c r="F196" s="276"/>
      <c r="G196" s="276"/>
      <c r="H196" s="276"/>
      <c r="I196" s="276"/>
      <c r="J196" s="276"/>
      <c r="K196" s="276"/>
      <c r="L196" s="276"/>
      <c r="M196" s="276"/>
      <c r="N196" s="276"/>
      <c r="O196" s="276"/>
      <c r="P196" s="276"/>
      <c r="Q196" s="276"/>
      <c r="R196" s="276"/>
      <c r="S196" s="276"/>
      <c r="T196" s="276"/>
      <c r="U196" s="276"/>
      <c r="V196" s="276"/>
      <c r="W196" s="276"/>
      <c r="X196" s="276"/>
      <c r="Y196" s="276"/>
      <c r="Z196" s="276"/>
      <c r="AA196" s="276"/>
      <c r="AB196" s="276"/>
      <c r="AC196" s="276"/>
      <c r="AD196" s="276"/>
      <c r="AE196" s="276"/>
      <c r="AF196" s="276"/>
      <c r="AG196" s="276"/>
      <c r="AH196" s="276"/>
      <c r="AI196" s="276"/>
      <c r="AJ196" s="276"/>
      <c r="AK196" s="276"/>
      <c r="AL196" s="276"/>
      <c r="AM196" s="276"/>
      <c r="AN196" s="276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6"/>
      <c r="AY196" s="276"/>
      <c r="AZ196" s="276"/>
      <c r="BA196" s="276"/>
      <c r="BB196" s="276"/>
      <c r="BC196" s="276"/>
      <c r="BD196" s="276"/>
      <c r="BE196" s="276"/>
      <c r="BF196" s="276"/>
      <c r="BG196" s="276"/>
      <c r="BH196" s="276"/>
      <c r="BI196" s="276"/>
      <c r="BJ196" s="276"/>
      <c r="BK196" s="276"/>
      <c r="BL196" s="276"/>
      <c r="BM196" s="276"/>
      <c r="BN196" s="276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6"/>
      <c r="BY196" s="276"/>
      <c r="BZ196" s="276"/>
      <c r="CA196" s="276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6"/>
      <c r="CO196" s="276"/>
      <c r="CP196" s="276"/>
      <c r="CQ196" s="276"/>
      <c r="CR196" s="276"/>
      <c r="CS196" s="276"/>
      <c r="CT196" s="276"/>
      <c r="CU196" s="276"/>
      <c r="CV196" s="276"/>
      <c r="CW196" s="276"/>
      <c r="CX196" s="276"/>
      <c r="CY196" s="276"/>
      <c r="CZ196" s="276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6"/>
      <c r="DO196" s="276"/>
      <c r="DP196" s="276"/>
      <c r="DQ196" s="276"/>
      <c r="DR196" s="276"/>
      <c r="DS196" s="276"/>
      <c r="DT196" s="276"/>
      <c r="DU196" s="276"/>
      <c r="DV196" s="276"/>
      <c r="DW196" s="276"/>
      <c r="DX196" s="276"/>
      <c r="DY196" s="276"/>
      <c r="DZ196" s="276"/>
      <c r="EA196" s="276"/>
    </row>
  </sheetData>
  <mergeCells count="300">
    <mergeCell ref="DH190:DJ193"/>
    <mergeCell ref="DK190:DQ193"/>
    <mergeCell ref="DR190:DY193"/>
    <mergeCell ref="BU190:CA193"/>
    <mergeCell ref="CB190:CI193"/>
    <mergeCell ref="CK190:CP193"/>
    <mergeCell ref="CQ190:CW193"/>
    <mergeCell ref="CX190:CZ193"/>
    <mergeCell ref="DA190:DG193"/>
    <mergeCell ref="AI190:AP193"/>
    <mergeCell ref="AU190:AZ193"/>
    <mergeCell ref="BA190:BG193"/>
    <mergeCell ref="BH190:BJ193"/>
    <mergeCell ref="BK190:BQ193"/>
    <mergeCell ref="BR190:BT193"/>
    <mergeCell ref="B190:G193"/>
    <mergeCell ref="H190:N193"/>
    <mergeCell ref="O190:Q193"/>
    <mergeCell ref="R190:X193"/>
    <mergeCell ref="Y190:AA193"/>
    <mergeCell ref="AB190:AH193"/>
    <mergeCell ref="CJ181:CP184"/>
    <mergeCell ref="CQ181:CW184"/>
    <mergeCell ref="CX181:DD184"/>
    <mergeCell ref="DE181:DK184"/>
    <mergeCell ref="DL181:DR184"/>
    <mergeCell ref="E185:AO188"/>
    <mergeCell ref="AV185:CG188"/>
    <mergeCell ref="CN185:DW188"/>
    <mergeCell ref="DE177:DK180"/>
    <mergeCell ref="DL177:DR180"/>
    <mergeCell ref="E179:U180"/>
    <mergeCell ref="AC179:AK180"/>
    <mergeCell ref="AW179:BK180"/>
    <mergeCell ref="E181:U183"/>
    <mergeCell ref="W181:Y183"/>
    <mergeCell ref="AC181:AK183"/>
    <mergeCell ref="AO181:AQ183"/>
    <mergeCell ref="AW181:BK183"/>
    <mergeCell ref="E169:U171"/>
    <mergeCell ref="CJ169:CP172"/>
    <mergeCell ref="CQ169:CW172"/>
    <mergeCell ref="CX169:DD172"/>
    <mergeCell ref="DE169:DK172"/>
    <mergeCell ref="DL169:DR172"/>
    <mergeCell ref="DE173:DK176"/>
    <mergeCell ref="DL173:DR176"/>
    <mergeCell ref="E175:U177"/>
    <mergeCell ref="W175:Y177"/>
    <mergeCell ref="AC175:AK177"/>
    <mergeCell ref="AO175:AQ177"/>
    <mergeCell ref="AW175:BK177"/>
    <mergeCell ref="CJ177:CP180"/>
    <mergeCell ref="CQ177:CW180"/>
    <mergeCell ref="CX177:DD180"/>
    <mergeCell ref="E173:U174"/>
    <mergeCell ref="AC173:AK174"/>
    <mergeCell ref="AW173:BK174"/>
    <mergeCell ref="CJ173:CP176"/>
    <mergeCell ref="CQ173:CW176"/>
    <mergeCell ref="CX173:DD176"/>
    <mergeCell ref="DE161:DK164"/>
    <mergeCell ref="DL161:DR164"/>
    <mergeCell ref="DS161:DY164"/>
    <mergeCell ref="AJ162:AZ163"/>
    <mergeCell ref="AJ164:AZ165"/>
    <mergeCell ref="E165:U166"/>
    <mergeCell ref="CJ165:CP168"/>
    <mergeCell ref="CQ165:CW168"/>
    <mergeCell ref="CX165:DD168"/>
    <mergeCell ref="DE165:DK168"/>
    <mergeCell ref="BD161:BI163"/>
    <mergeCell ref="BK161:BM163"/>
    <mergeCell ref="BO161:BY164"/>
    <mergeCell ref="CJ161:CP164"/>
    <mergeCell ref="CQ161:CW164"/>
    <mergeCell ref="CX161:DD164"/>
    <mergeCell ref="DL165:DR168"/>
    <mergeCell ref="DS165:DY168"/>
    <mergeCell ref="E167:U168"/>
    <mergeCell ref="DL157:DR160"/>
    <mergeCell ref="DU152:DW155"/>
    <mergeCell ref="E153:W154"/>
    <mergeCell ref="AW153:BS154"/>
    <mergeCell ref="CJ153:CX155"/>
    <mergeCell ref="CY153:DC155"/>
    <mergeCell ref="DK154:DT155"/>
    <mergeCell ref="E155:M157"/>
    <mergeCell ref="O155:P157"/>
    <mergeCell ref="B150:C151"/>
    <mergeCell ref="E150:AE151"/>
    <mergeCell ref="CQ150:DB151"/>
    <mergeCell ref="DH152:DJ155"/>
    <mergeCell ref="DK152:DT153"/>
    <mergeCell ref="Z155:AE157"/>
    <mergeCell ref="AF155:AH157"/>
    <mergeCell ref="AI155:AN157"/>
    <mergeCell ref="AO155:AQ157"/>
    <mergeCell ref="DS157:DY160"/>
    <mergeCell ref="E159:U160"/>
    <mergeCell ref="BO159:CG160"/>
    <mergeCell ref="AJ160:AZ161"/>
    <mergeCell ref="E161:M163"/>
    <mergeCell ref="O161:Q163"/>
    <mergeCell ref="R161:T163"/>
    <mergeCell ref="W161:Y163"/>
    <mergeCell ref="Z161:AG163"/>
    <mergeCell ref="BB161:BC163"/>
    <mergeCell ref="AW155:BS157"/>
    <mergeCell ref="CJ157:CP160"/>
    <mergeCell ref="CQ157:CW160"/>
    <mergeCell ref="CX157:DD160"/>
    <mergeCell ref="DE157:DK160"/>
    <mergeCell ref="E144:G146"/>
    <mergeCell ref="H144:N146"/>
    <mergeCell ref="O144:Q146"/>
    <mergeCell ref="R144:X146"/>
    <mergeCell ref="Y144:AA146"/>
    <mergeCell ref="AB144:AH146"/>
    <mergeCell ref="R155:W157"/>
    <mergeCell ref="X155:Y157"/>
    <mergeCell ref="AI144:AK146"/>
    <mergeCell ref="AI136:AK138"/>
    <mergeCell ref="CM136:CR139"/>
    <mergeCell ref="CS136:DR139"/>
    <mergeCell ref="DS136:DV139"/>
    <mergeCell ref="E140:G142"/>
    <mergeCell ref="H140:N142"/>
    <mergeCell ref="O140:Q142"/>
    <mergeCell ref="R140:X142"/>
    <mergeCell ref="Y140:AA142"/>
    <mergeCell ref="AB140:AH142"/>
    <mergeCell ref="AN132:AY138"/>
    <mergeCell ref="AZ132:BN138"/>
    <mergeCell ref="BO132:BQ138"/>
    <mergeCell ref="BU132:CK138"/>
    <mergeCell ref="E136:G138"/>
    <mergeCell ref="H136:N138"/>
    <mergeCell ref="O136:Q138"/>
    <mergeCell ref="R136:X138"/>
    <mergeCell ref="Y136:AA138"/>
    <mergeCell ref="AB136:AH138"/>
    <mergeCell ref="AI140:AK142"/>
    <mergeCell ref="AN140:AY146"/>
    <mergeCell ref="AZ140:BN146"/>
    <mergeCell ref="BO140:BQ146"/>
    <mergeCell ref="CM131:CR134"/>
    <mergeCell ref="CS131:DR134"/>
    <mergeCell ref="E132:G134"/>
    <mergeCell ref="H132:N134"/>
    <mergeCell ref="O132:Q134"/>
    <mergeCell ref="R132:X134"/>
    <mergeCell ref="Y132:AA134"/>
    <mergeCell ref="AB132:AH134"/>
    <mergeCell ref="AI132:AK134"/>
    <mergeCell ref="DA124:DG126"/>
    <mergeCell ref="DH124:DJ126"/>
    <mergeCell ref="E128:G130"/>
    <mergeCell ref="H128:N130"/>
    <mergeCell ref="O128:Q130"/>
    <mergeCell ref="R128:X130"/>
    <mergeCell ref="Y128:AA130"/>
    <mergeCell ref="AB128:AH130"/>
    <mergeCell ref="AN124:AY130"/>
    <mergeCell ref="AZ124:BN130"/>
    <mergeCell ref="BO124:BQ130"/>
    <mergeCell ref="CA124:CE126"/>
    <mergeCell ref="CF124:CM126"/>
    <mergeCell ref="CN124:CP126"/>
    <mergeCell ref="AI128:AK130"/>
    <mergeCell ref="BS116:BY118"/>
    <mergeCell ref="BZ116:DV118"/>
    <mergeCell ref="D120:BE122"/>
    <mergeCell ref="E124:G126"/>
    <mergeCell ref="H124:N126"/>
    <mergeCell ref="O124:Q126"/>
    <mergeCell ref="R124:X126"/>
    <mergeCell ref="Y124:AA126"/>
    <mergeCell ref="AB124:AH126"/>
    <mergeCell ref="AI124:AK126"/>
    <mergeCell ref="AL116:AR118"/>
    <mergeCell ref="AS116:AW118"/>
    <mergeCell ref="AX116:BE118"/>
    <mergeCell ref="BF116:BH118"/>
    <mergeCell ref="BI116:BO118"/>
    <mergeCell ref="BP116:BR118"/>
    <mergeCell ref="E116:J118"/>
    <mergeCell ref="K116:Q118"/>
    <mergeCell ref="R116:T118"/>
    <mergeCell ref="U116:AA118"/>
    <mergeCell ref="AB116:AD118"/>
    <mergeCell ref="AE116:AK118"/>
    <mergeCell ref="CQ124:CW126"/>
    <mergeCell ref="CX124:CZ126"/>
    <mergeCell ref="BJ95:BT97"/>
    <mergeCell ref="BV95:CD98"/>
    <mergeCell ref="CE95:CT98"/>
    <mergeCell ref="CV95:DB96"/>
    <mergeCell ref="DD95:EB98"/>
    <mergeCell ref="CV97:DB98"/>
    <mergeCell ref="D84:AE85"/>
    <mergeCell ref="BJ90:BT92"/>
    <mergeCell ref="BV90:CJ93"/>
    <mergeCell ref="CK90:CT93"/>
    <mergeCell ref="CZ90:DN93"/>
    <mergeCell ref="DO90:EB93"/>
    <mergeCell ref="AP67:AR70"/>
    <mergeCell ref="BZ73:CF76"/>
    <mergeCell ref="CG73:DU76"/>
    <mergeCell ref="BP75:BX78"/>
    <mergeCell ref="BZ77:CF80"/>
    <mergeCell ref="CG77:DO80"/>
    <mergeCell ref="DP77:DU80"/>
    <mergeCell ref="DP52:DU55"/>
    <mergeCell ref="F57:AI60"/>
    <mergeCell ref="I62:BI65"/>
    <mergeCell ref="BJ62:DU65"/>
    <mergeCell ref="K67:N70"/>
    <mergeCell ref="O67:U70"/>
    <mergeCell ref="V67:X70"/>
    <mergeCell ref="Y67:AE70"/>
    <mergeCell ref="AF67:AH70"/>
    <mergeCell ref="AI67:AO70"/>
    <mergeCell ref="AR40:AT43"/>
    <mergeCell ref="DV43:EB45"/>
    <mergeCell ref="DV47:EB49"/>
    <mergeCell ref="B48:O51"/>
    <mergeCell ref="BZ48:CF51"/>
    <mergeCell ref="CG48:DO51"/>
    <mergeCell ref="BP50:BX53"/>
    <mergeCell ref="DV51:EB82"/>
    <mergeCell ref="BZ52:CF55"/>
    <mergeCell ref="CG52:DO55"/>
    <mergeCell ref="S40:V43"/>
    <mergeCell ref="W40:AA43"/>
    <mergeCell ref="AB40:AD43"/>
    <mergeCell ref="AE40:AI43"/>
    <mergeCell ref="AJ40:AL43"/>
    <mergeCell ref="AM40:AQ43"/>
    <mergeCell ref="DV17:EB41"/>
    <mergeCell ref="B20:O23"/>
    <mergeCell ref="CN20:CX23"/>
    <mergeCell ref="B24:O31"/>
    <mergeCell ref="B16:O19"/>
    <mergeCell ref="Q16:AX23"/>
    <mergeCell ref="BJ16:CL23"/>
    <mergeCell ref="CN16:CX19"/>
    <mergeCell ref="CW32:DA35"/>
    <mergeCell ref="DB32:DE35"/>
    <mergeCell ref="DF32:DJ35"/>
    <mergeCell ref="DK32:DO35"/>
    <mergeCell ref="DP32:DU35"/>
    <mergeCell ref="B36:O39"/>
    <mergeCell ref="Q36:AX39"/>
    <mergeCell ref="BV32:BZ35"/>
    <mergeCell ref="CA32:CE35"/>
    <mergeCell ref="CF32:CI35"/>
    <mergeCell ref="CJ32:CM35"/>
    <mergeCell ref="CN32:CR35"/>
    <mergeCell ref="CS32:CV35"/>
    <mergeCell ref="Q32:AX35"/>
    <mergeCell ref="AY32:BC35"/>
    <mergeCell ref="BD32:BH35"/>
    <mergeCell ref="BI32:BL35"/>
    <mergeCell ref="BM32:BQ35"/>
    <mergeCell ref="BR32:BU35"/>
    <mergeCell ref="DS24:DU31"/>
    <mergeCell ref="AZ25:BH30"/>
    <mergeCell ref="Q28:U31"/>
    <mergeCell ref="V28:Z31"/>
    <mergeCell ref="AA28:AC31"/>
    <mergeCell ref="AD28:AH31"/>
    <mergeCell ref="AI28:AK31"/>
    <mergeCell ref="AL28:AP31"/>
    <mergeCell ref="AQ28:AS31"/>
    <mergeCell ref="AT28:AX31"/>
    <mergeCell ref="AQ24:AS27"/>
    <mergeCell ref="AT24:AX27"/>
    <mergeCell ref="BJ24:CB27"/>
    <mergeCell ref="CC24:CL27"/>
    <mergeCell ref="CN24:CX31"/>
    <mergeCell ref="CZ24:DR31"/>
    <mergeCell ref="BJ28:CB31"/>
    <mergeCell ref="CC28:CL31"/>
    <mergeCell ref="Q24:U27"/>
    <mergeCell ref="V24:Z27"/>
    <mergeCell ref="AA24:AC27"/>
    <mergeCell ref="AD24:AH27"/>
    <mergeCell ref="AI24:AK27"/>
    <mergeCell ref="AL24:AP27"/>
    <mergeCell ref="CZ16:DU23"/>
    <mergeCell ref="AZ17:BH22"/>
    <mergeCell ref="A2:K4"/>
    <mergeCell ref="CM7:CP15"/>
    <mergeCell ref="CQ7:CS15"/>
    <mergeCell ref="CT7:DR15"/>
    <mergeCell ref="DS7:DU15"/>
    <mergeCell ref="DV8:EB10"/>
    <mergeCell ref="AJ11:CF14"/>
    <mergeCell ref="DV12:EB14"/>
  </mergeCells>
  <phoneticPr fontId="6"/>
  <dataValidations count="1">
    <dataValidation type="textLength" imeMode="halfAlpha" operator="lessThanOrEqual" allowBlank="1" showInputMessage="1" showErrorMessage="1" errorTitle="　" error="口座番号は7桁までです。" sqref="CE95:CT98" xr:uid="{6E94E945-A372-4024-98BF-3FA408EB5327}">
      <formula1>7</formula1>
    </dataValidation>
  </dataValidations>
  <printOptions horizontalCentered="1" verticalCentered="1"/>
  <pageMargins left="0.78740157480314965" right="0.74803149606299213" top="0.31496062992125984" bottom="0.19685039370078741" header="0" footer="0"/>
  <pageSetup paperSize="9" scale="93" orientation="landscape" r:id="rId1"/>
  <headerFooter alignWithMargins="0"/>
  <rowBreaks count="1" manualBreakCount="1">
    <brk id="101" max="13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57EAA-C241-4209-A429-DDA9AC6B9F22}">
  <dimension ref="A2:CZ220"/>
  <sheetViews>
    <sheetView tabSelected="1" view="pageBreakPreview" zoomScaleNormal="100" zoomScaleSheetLayoutView="100" workbookViewId="0">
      <selection activeCell="D2" sqref="A2:CW113"/>
    </sheetView>
  </sheetViews>
  <sheetFormatPr defaultColWidth="2" defaultRowHeight="20.25" customHeight="1"/>
  <cols>
    <col min="1" max="4" width="1.75" style="90" customWidth="1"/>
    <col min="5" max="5" width="2.25" style="90" customWidth="1"/>
    <col min="6" max="9" width="0.875" style="90" customWidth="1"/>
    <col min="10" max="14" width="1.75" style="90" customWidth="1"/>
    <col min="15" max="18" width="0.875" style="90" customWidth="1"/>
    <col min="19" max="65" width="1.75" style="90" customWidth="1"/>
    <col min="66" max="66" width="2.125" style="90" customWidth="1"/>
    <col min="67" max="72" width="1.75" style="90" customWidth="1"/>
    <col min="73" max="73" width="1.875" style="90" customWidth="1"/>
    <col min="74" max="76" width="1.75" style="90" customWidth="1"/>
    <col min="77" max="77" width="2.375" style="90" customWidth="1"/>
    <col min="78" max="78" width="1.75" style="90" customWidth="1"/>
    <col min="79" max="79" width="2" style="90" customWidth="1"/>
    <col min="80" max="16384" width="2" style="90"/>
  </cols>
  <sheetData>
    <row r="2" spans="1:101" ht="20.25" customHeight="1">
      <c r="A2" s="701"/>
      <c r="B2" s="701"/>
      <c r="C2" s="701"/>
      <c r="D2" s="701"/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2" t="s">
        <v>127</v>
      </c>
      <c r="P2" s="702"/>
      <c r="Q2" s="702"/>
      <c r="R2" s="702"/>
      <c r="S2" s="702"/>
      <c r="T2" s="702"/>
      <c r="U2" s="702"/>
      <c r="V2" s="702"/>
      <c r="W2" s="702"/>
      <c r="X2" s="702"/>
      <c r="Y2" s="702"/>
      <c r="Z2" s="702"/>
      <c r="AA2" s="702"/>
      <c r="AB2" s="702"/>
      <c r="AC2" s="702"/>
      <c r="AD2" s="702"/>
      <c r="AE2" s="702"/>
      <c r="AF2" s="702"/>
      <c r="AG2" s="702"/>
      <c r="AH2" s="702"/>
      <c r="AI2" s="702"/>
      <c r="AJ2" s="702"/>
      <c r="AK2" s="702"/>
      <c r="AL2" s="702"/>
      <c r="AM2" s="702"/>
      <c r="AN2" s="702"/>
      <c r="AO2" s="702"/>
      <c r="AP2" s="702"/>
      <c r="AQ2" s="702"/>
      <c r="AR2" s="702"/>
      <c r="AS2" s="702"/>
      <c r="AT2" s="702"/>
      <c r="AU2" s="702"/>
      <c r="AV2" s="702"/>
      <c r="AW2" s="702"/>
      <c r="AX2" s="702"/>
      <c r="AY2" s="702"/>
      <c r="AZ2" s="702"/>
      <c r="BA2" s="702"/>
      <c r="BB2" s="702"/>
      <c r="BC2" s="702"/>
      <c r="BD2" s="702"/>
      <c r="BE2" s="703"/>
      <c r="BF2" s="703"/>
      <c r="BG2" s="703"/>
      <c r="BH2" s="703"/>
      <c r="BI2" s="703"/>
      <c r="BJ2" s="703"/>
      <c r="BK2" s="703"/>
      <c r="BL2" s="703"/>
      <c r="BM2" s="703"/>
      <c r="BN2" s="703"/>
      <c r="BO2" s="703"/>
      <c r="BP2" s="703"/>
      <c r="BQ2" s="703"/>
      <c r="BR2" s="703"/>
      <c r="BS2" s="703"/>
      <c r="BT2" s="703"/>
      <c r="BU2" s="703"/>
      <c r="BV2" s="703"/>
      <c r="BW2" s="703"/>
      <c r="BX2" s="703"/>
      <c r="BY2" s="703"/>
      <c r="BZ2" s="703"/>
      <c r="CA2" s="703"/>
      <c r="CB2" s="701"/>
      <c r="CC2" s="701"/>
      <c r="CD2" s="701"/>
      <c r="CE2" s="701"/>
      <c r="CF2" s="701"/>
      <c r="CG2" s="701"/>
      <c r="CH2" s="701"/>
      <c r="CI2" s="701"/>
      <c r="CJ2" s="701"/>
      <c r="CK2" s="701"/>
      <c r="CL2" s="701"/>
      <c r="CM2" s="701"/>
      <c r="CN2" s="701"/>
      <c r="CO2" s="701"/>
      <c r="CP2" s="701"/>
      <c r="CQ2" s="701"/>
      <c r="CR2" s="701"/>
      <c r="CS2" s="701"/>
      <c r="CT2" s="701"/>
      <c r="CU2" s="701"/>
      <c r="CV2" s="701"/>
      <c r="CW2" s="701"/>
    </row>
    <row r="3" spans="1:101" ht="20.25" customHeight="1">
      <c r="A3" s="701"/>
      <c r="B3" s="701"/>
      <c r="C3" s="701"/>
      <c r="D3" s="701"/>
      <c r="E3" s="701"/>
      <c r="F3" s="701"/>
      <c r="G3" s="701"/>
      <c r="H3" s="701"/>
      <c r="I3" s="701"/>
      <c r="J3" s="701"/>
      <c r="K3" s="701"/>
      <c r="L3" s="701"/>
      <c r="M3" s="701"/>
      <c r="N3" s="701"/>
      <c r="O3" s="702"/>
      <c r="P3" s="702"/>
      <c r="Q3" s="702"/>
      <c r="R3" s="702"/>
      <c r="S3" s="702"/>
      <c r="T3" s="702"/>
      <c r="U3" s="702"/>
      <c r="V3" s="702"/>
      <c r="W3" s="702"/>
      <c r="X3" s="702"/>
      <c r="Y3" s="702"/>
      <c r="Z3" s="702"/>
      <c r="AA3" s="702"/>
      <c r="AB3" s="702"/>
      <c r="AC3" s="702"/>
      <c r="AD3" s="702"/>
      <c r="AE3" s="702"/>
      <c r="AF3" s="702"/>
      <c r="AG3" s="702"/>
      <c r="AH3" s="702"/>
      <c r="AI3" s="702"/>
      <c r="AJ3" s="702"/>
      <c r="AK3" s="702"/>
      <c r="AL3" s="702"/>
      <c r="AM3" s="702"/>
      <c r="AN3" s="702"/>
      <c r="AO3" s="702"/>
      <c r="AP3" s="702"/>
      <c r="AQ3" s="702"/>
      <c r="AR3" s="702"/>
      <c r="AS3" s="702"/>
      <c r="AT3" s="702"/>
      <c r="AU3" s="702"/>
      <c r="AV3" s="702"/>
      <c r="AW3" s="702"/>
      <c r="AX3" s="702"/>
      <c r="AY3" s="702"/>
      <c r="AZ3" s="702"/>
      <c r="BA3" s="702"/>
      <c r="BB3" s="702"/>
      <c r="BC3" s="702"/>
      <c r="BD3" s="702"/>
      <c r="BE3" s="703"/>
      <c r="BF3" s="703"/>
      <c r="BG3" s="703"/>
      <c r="BH3" s="703"/>
      <c r="BI3" s="703"/>
      <c r="BJ3" s="703"/>
      <c r="BK3" s="703"/>
      <c r="BL3" s="703"/>
      <c r="BM3" s="703"/>
      <c r="BN3" s="703"/>
      <c r="BO3" s="703"/>
      <c r="BP3" s="703"/>
      <c r="BQ3" s="703"/>
      <c r="BR3" s="703"/>
      <c r="BS3" s="703"/>
      <c r="BT3" s="703"/>
      <c r="BU3" s="703"/>
      <c r="BV3" s="703"/>
      <c r="BW3" s="703"/>
      <c r="BX3" s="703"/>
      <c r="BY3" s="703"/>
      <c r="BZ3" s="703"/>
      <c r="CA3" s="703"/>
      <c r="CB3" s="701"/>
      <c r="CC3" s="701"/>
      <c r="CD3" s="701"/>
      <c r="CE3" s="701"/>
      <c r="CF3" s="701"/>
      <c r="CG3" s="701"/>
      <c r="CH3" s="701"/>
      <c r="CI3" s="701"/>
      <c r="CJ3" s="701"/>
      <c r="CK3" s="701"/>
      <c r="CL3" s="701"/>
      <c r="CM3" s="701"/>
      <c r="CN3" s="701"/>
      <c r="CO3" s="701"/>
      <c r="CP3" s="701"/>
      <c r="CQ3" s="701"/>
      <c r="CR3" s="701"/>
      <c r="CS3" s="701"/>
      <c r="CT3" s="701"/>
      <c r="CU3" s="701"/>
      <c r="CV3" s="701"/>
      <c r="CW3" s="701"/>
    </row>
    <row r="4" spans="1:101" ht="20.25" customHeight="1">
      <c r="A4" s="701"/>
      <c r="B4" s="701"/>
      <c r="C4" s="701"/>
      <c r="D4" s="701"/>
      <c r="E4" s="701"/>
      <c r="F4" s="701"/>
      <c r="G4" s="701"/>
      <c r="H4" s="701"/>
      <c r="I4" s="701"/>
      <c r="J4" s="701"/>
      <c r="K4" s="701"/>
      <c r="L4" s="701"/>
      <c r="M4" s="701"/>
      <c r="N4" s="701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04"/>
      <c r="BC4" s="704"/>
      <c r="BD4" s="704"/>
      <c r="BE4" s="701"/>
      <c r="BF4" s="701"/>
      <c r="BG4" s="701"/>
      <c r="BH4" s="701"/>
      <c r="BI4" s="701"/>
      <c r="BJ4" s="701"/>
      <c r="BK4" s="701"/>
      <c r="BL4" s="701"/>
      <c r="BM4" s="701"/>
      <c r="BN4" s="701"/>
      <c r="BO4" s="701"/>
      <c r="BP4" s="701"/>
      <c r="BQ4" s="701"/>
      <c r="BR4" s="701"/>
      <c r="BS4" s="701"/>
      <c r="BT4" s="701"/>
      <c r="BU4" s="701"/>
      <c r="BV4" s="701"/>
      <c r="BW4" s="701"/>
      <c r="BX4" s="701"/>
      <c r="BY4" s="701"/>
      <c r="BZ4" s="701"/>
      <c r="CA4" s="701"/>
      <c r="CB4" s="701"/>
      <c r="CC4" s="701"/>
      <c r="CD4" s="701"/>
      <c r="CE4" s="701"/>
      <c r="CF4" s="701"/>
      <c r="CG4" s="701"/>
      <c r="CH4" s="701"/>
      <c r="CI4" s="701"/>
      <c r="CJ4" s="701"/>
      <c r="CK4" s="701"/>
      <c r="CL4" s="701"/>
      <c r="CM4" s="701"/>
      <c r="CN4" s="701"/>
      <c r="CO4" s="701"/>
      <c r="CP4" s="701"/>
      <c r="CQ4" s="701"/>
      <c r="CR4" s="701"/>
      <c r="CS4" s="701"/>
      <c r="CT4" s="701"/>
      <c r="CU4" s="701"/>
      <c r="CV4" s="701"/>
      <c r="CW4" s="701"/>
    </row>
    <row r="5" spans="1:101" s="91" customFormat="1" ht="11.25" customHeight="1">
      <c r="A5" s="705"/>
      <c r="B5" s="705"/>
      <c r="C5" s="705"/>
      <c r="D5" s="705"/>
      <c r="E5" s="705"/>
      <c r="F5" s="705"/>
      <c r="G5" s="705"/>
      <c r="H5" s="705"/>
      <c r="I5" s="705"/>
      <c r="J5" s="705"/>
      <c r="K5" s="705"/>
      <c r="L5" s="705"/>
      <c r="M5" s="705"/>
      <c r="N5" s="705"/>
      <c r="O5" s="705"/>
      <c r="P5" s="705"/>
      <c r="Q5" s="705"/>
      <c r="R5" s="705"/>
      <c r="S5" s="705"/>
      <c r="T5" s="705"/>
      <c r="U5" s="705"/>
      <c r="V5" s="705"/>
      <c r="W5" s="705"/>
      <c r="X5" s="705"/>
      <c r="Y5" s="705"/>
      <c r="Z5" s="705"/>
      <c r="AA5" s="705"/>
      <c r="AB5" s="705"/>
      <c r="AC5" s="705"/>
      <c r="AD5" s="705"/>
      <c r="AE5" s="705"/>
      <c r="AF5" s="705"/>
      <c r="AG5" s="705"/>
      <c r="AH5" s="705"/>
      <c r="AI5" s="705"/>
      <c r="AJ5" s="705"/>
      <c r="AK5" s="705"/>
      <c r="AL5" s="705"/>
      <c r="AM5" s="705"/>
      <c r="AN5" s="705"/>
      <c r="AO5" s="705"/>
      <c r="AP5" s="705"/>
      <c r="AQ5" s="705"/>
      <c r="AR5" s="705"/>
      <c r="AS5" s="705"/>
      <c r="AT5" s="705"/>
      <c r="AU5" s="705"/>
      <c r="AV5" s="705"/>
      <c r="AW5" s="705"/>
      <c r="AX5" s="705"/>
      <c r="AY5" s="705"/>
      <c r="AZ5" s="705"/>
      <c r="BA5" s="705"/>
      <c r="BB5" s="705"/>
      <c r="BC5" s="705"/>
      <c r="BD5" s="705"/>
      <c r="BE5" s="705"/>
      <c r="BF5" s="705"/>
      <c r="BG5" s="705"/>
      <c r="BH5" s="705"/>
      <c r="BI5" s="705"/>
      <c r="BJ5" s="705"/>
      <c r="BK5" s="705"/>
      <c r="BL5" s="705"/>
      <c r="BM5" s="705"/>
      <c r="BN5" s="705"/>
      <c r="BO5" s="705"/>
      <c r="BP5" s="705"/>
      <c r="BQ5" s="705"/>
      <c r="BR5" s="705"/>
      <c r="BS5" s="705"/>
      <c r="BT5" s="705"/>
      <c r="BU5" s="705"/>
      <c r="BV5" s="705"/>
      <c r="BW5" s="705"/>
      <c r="BX5" s="705"/>
      <c r="BY5" s="705"/>
      <c r="BZ5" s="705"/>
      <c r="CA5" s="705"/>
      <c r="CB5" s="705"/>
      <c r="CC5" s="705"/>
      <c r="CD5" s="705"/>
      <c r="CE5" s="705"/>
      <c r="CF5" s="705"/>
      <c r="CG5" s="705"/>
      <c r="CH5" s="705"/>
      <c r="CI5" s="705"/>
      <c r="CJ5" s="705"/>
      <c r="CK5" s="705"/>
      <c r="CL5" s="705"/>
      <c r="CM5" s="705"/>
      <c r="CN5" s="705"/>
      <c r="CO5" s="705"/>
      <c r="CP5" s="705"/>
      <c r="CQ5" s="705"/>
      <c r="CR5" s="705"/>
      <c r="CS5" s="705"/>
      <c r="CT5" s="705"/>
      <c r="CU5" s="705"/>
      <c r="CV5" s="705"/>
      <c r="CW5" s="705"/>
    </row>
    <row r="6" spans="1:101" s="91" customFormat="1" ht="21.75" customHeight="1">
      <c r="A6" s="705"/>
      <c r="B6" s="705"/>
      <c r="C6" s="705"/>
      <c r="D6" s="705"/>
      <c r="E6" s="705"/>
      <c r="F6" s="705"/>
      <c r="G6" s="705"/>
      <c r="H6" s="705"/>
      <c r="I6" s="705"/>
      <c r="J6" s="705"/>
      <c r="K6" s="705"/>
      <c r="L6" s="705"/>
      <c r="M6" s="705"/>
      <c r="N6" s="705"/>
      <c r="O6" s="705"/>
      <c r="P6" s="705"/>
      <c r="Q6" s="705"/>
      <c r="R6" s="705"/>
      <c r="S6" s="705"/>
      <c r="T6" s="705"/>
      <c r="U6" s="705"/>
      <c r="V6" s="705"/>
      <c r="W6" s="705"/>
      <c r="X6" s="705"/>
      <c r="Y6" s="705"/>
      <c r="Z6" s="705"/>
      <c r="AA6" s="705"/>
      <c r="AB6" s="705"/>
      <c r="AC6" s="705"/>
      <c r="AD6" s="705"/>
      <c r="AE6" s="705"/>
      <c r="AF6" s="705"/>
      <c r="AG6" s="705"/>
      <c r="AH6" s="705"/>
      <c r="AI6" s="705"/>
      <c r="AJ6" s="705"/>
      <c r="AK6" s="705"/>
      <c r="AL6" s="705"/>
      <c r="AM6" s="705"/>
      <c r="AN6" s="705"/>
      <c r="AO6" s="705"/>
      <c r="AP6" s="705"/>
      <c r="AQ6" s="705"/>
      <c r="AR6" s="705"/>
      <c r="AS6" s="705"/>
      <c r="AT6" s="705"/>
      <c r="AU6" s="706" t="s">
        <v>128</v>
      </c>
      <c r="AV6" s="706"/>
      <c r="AW6" s="706"/>
      <c r="AX6" s="706"/>
      <c r="AY6" s="706"/>
      <c r="AZ6" s="706"/>
      <c r="BA6" s="706"/>
      <c r="BB6" s="706"/>
      <c r="BC6" s="706"/>
      <c r="BD6" s="706"/>
      <c r="BE6" s="706"/>
      <c r="BF6" s="706"/>
      <c r="BG6" s="706"/>
      <c r="BH6" s="705"/>
      <c r="BI6" s="705"/>
      <c r="BJ6" s="705"/>
      <c r="BK6" s="705"/>
      <c r="BL6" s="705"/>
      <c r="BM6" s="705"/>
      <c r="BN6" s="705"/>
      <c r="BO6" s="705"/>
      <c r="BP6" s="705"/>
      <c r="BQ6" s="705"/>
      <c r="BR6" s="705"/>
      <c r="BS6" s="705"/>
      <c r="BT6" s="705"/>
      <c r="BU6" s="705"/>
      <c r="BV6" s="705"/>
      <c r="BW6" s="705"/>
      <c r="BX6" s="705"/>
      <c r="BY6" s="705"/>
      <c r="BZ6" s="705"/>
      <c r="CA6" s="705"/>
      <c r="CB6" s="705"/>
      <c r="CC6" s="705"/>
      <c r="CD6" s="705"/>
      <c r="CE6" s="705"/>
      <c r="CF6" s="705"/>
      <c r="CG6" s="705"/>
      <c r="CH6" s="705"/>
      <c r="CI6" s="705"/>
      <c r="CJ6" s="705"/>
      <c r="CK6" s="705"/>
      <c r="CL6" s="705"/>
      <c r="CM6" s="705"/>
      <c r="CN6" s="705"/>
      <c r="CO6" s="705"/>
      <c r="CP6" s="705"/>
      <c r="CQ6" s="705"/>
      <c r="CR6" s="705"/>
      <c r="CS6" s="705"/>
      <c r="CT6" s="705"/>
      <c r="CU6" s="705"/>
      <c r="CV6" s="705"/>
      <c r="CW6" s="705"/>
    </row>
    <row r="7" spans="1:101" s="91" customFormat="1" ht="21.75" customHeight="1">
      <c r="A7" s="705"/>
      <c r="B7" s="705"/>
      <c r="C7" s="705"/>
      <c r="D7" s="705"/>
      <c r="E7" s="705"/>
      <c r="F7" s="705"/>
      <c r="G7" s="705"/>
      <c r="H7" s="705"/>
      <c r="I7" s="705"/>
      <c r="J7" s="705"/>
      <c r="K7" s="705"/>
      <c r="L7" s="705"/>
      <c r="M7" s="705"/>
      <c r="N7" s="705"/>
      <c r="O7" s="705"/>
      <c r="P7" s="705"/>
      <c r="Q7" s="705"/>
      <c r="R7" s="705"/>
      <c r="S7" s="705"/>
      <c r="T7" s="705"/>
      <c r="U7" s="705"/>
      <c r="V7" s="705"/>
      <c r="W7" s="705"/>
      <c r="X7" s="705"/>
      <c r="Y7" s="705"/>
      <c r="Z7" s="705"/>
      <c r="AA7" s="705"/>
      <c r="AB7" s="705"/>
      <c r="AC7" s="705"/>
      <c r="AD7" s="705"/>
      <c r="AE7" s="705"/>
      <c r="AF7" s="705"/>
      <c r="AG7" s="705"/>
      <c r="AH7" s="705"/>
      <c r="AI7" s="705"/>
      <c r="AJ7" s="705"/>
      <c r="AK7" s="705"/>
      <c r="AL7" s="705"/>
      <c r="AM7" s="705"/>
      <c r="AN7" s="705"/>
      <c r="AO7" s="705"/>
      <c r="AP7" s="705"/>
      <c r="AQ7" s="705"/>
      <c r="AR7" s="705"/>
      <c r="AS7" s="705"/>
      <c r="AT7" s="705"/>
      <c r="AU7" s="707" t="s">
        <v>129</v>
      </c>
      <c r="AV7" s="707"/>
      <c r="AW7" s="707"/>
      <c r="AX7" s="707"/>
      <c r="AY7" s="707"/>
      <c r="AZ7" s="707"/>
      <c r="BA7" s="707"/>
      <c r="BB7" s="707"/>
      <c r="BC7" s="493"/>
      <c r="BD7" s="493"/>
      <c r="BE7" s="493"/>
      <c r="BF7" s="493"/>
      <c r="BG7" s="708"/>
      <c r="BH7" s="708"/>
      <c r="BI7" s="708"/>
      <c r="BJ7" s="708"/>
      <c r="BK7" s="708"/>
      <c r="BL7" s="708"/>
      <c r="BM7" s="708"/>
      <c r="BN7" s="708"/>
      <c r="BO7" s="708"/>
      <c r="BP7" s="708"/>
      <c r="BQ7" s="708"/>
      <c r="BR7" s="708"/>
      <c r="BS7" s="708"/>
      <c r="BT7" s="708"/>
      <c r="BU7" s="708"/>
      <c r="BV7" s="708"/>
      <c r="BW7" s="708"/>
      <c r="BX7" s="708"/>
      <c r="BY7" s="708"/>
      <c r="BZ7" s="708"/>
      <c r="CA7" s="708"/>
      <c r="CB7" s="708"/>
      <c r="CC7" s="708"/>
      <c r="CD7" s="708"/>
      <c r="CE7" s="708"/>
      <c r="CF7" s="708"/>
      <c r="CG7" s="708"/>
      <c r="CH7" s="708"/>
      <c r="CI7" s="708"/>
      <c r="CJ7" s="708"/>
      <c r="CK7" s="708"/>
      <c r="CL7" s="705"/>
      <c r="CM7" s="705"/>
      <c r="CN7" s="705"/>
      <c r="CO7" s="705"/>
      <c r="CP7" s="705"/>
      <c r="CQ7" s="705"/>
      <c r="CR7" s="705"/>
      <c r="CS7" s="705"/>
      <c r="CT7" s="705"/>
      <c r="CU7" s="705"/>
      <c r="CV7" s="705"/>
      <c r="CW7" s="705"/>
    </row>
    <row r="8" spans="1:101" s="91" customFormat="1" ht="21.75" customHeight="1">
      <c r="A8" s="705"/>
      <c r="B8" s="705"/>
      <c r="C8" s="705"/>
      <c r="D8" s="705"/>
      <c r="E8" s="705"/>
      <c r="F8" s="705"/>
      <c r="G8" s="705"/>
      <c r="H8" s="705"/>
      <c r="I8" s="705"/>
      <c r="J8" s="705"/>
      <c r="K8" s="705"/>
      <c r="L8" s="705"/>
      <c r="M8" s="705"/>
      <c r="N8" s="705"/>
      <c r="O8" s="705"/>
      <c r="P8" s="705"/>
      <c r="Q8" s="705"/>
      <c r="R8" s="705"/>
      <c r="S8" s="705"/>
      <c r="T8" s="705"/>
      <c r="U8" s="705"/>
      <c r="V8" s="705"/>
      <c r="W8" s="705"/>
      <c r="X8" s="705"/>
      <c r="Y8" s="705"/>
      <c r="Z8" s="705"/>
      <c r="AA8" s="705"/>
      <c r="AB8" s="705"/>
      <c r="AC8" s="705"/>
      <c r="AD8" s="705"/>
      <c r="AE8" s="705"/>
      <c r="AF8" s="705"/>
      <c r="AG8" s="705"/>
      <c r="AH8" s="705"/>
      <c r="AI8" s="705"/>
      <c r="AJ8" s="705"/>
      <c r="AK8" s="705"/>
      <c r="AL8" s="705"/>
      <c r="AM8" s="705"/>
      <c r="AN8" s="705"/>
      <c r="AO8" s="705"/>
      <c r="AP8" s="709" t="s">
        <v>130</v>
      </c>
      <c r="AQ8" s="709"/>
      <c r="AR8" s="709"/>
      <c r="AS8" s="709"/>
      <c r="AT8" s="709"/>
      <c r="AU8" s="709"/>
      <c r="AV8" s="709"/>
      <c r="AW8" s="709"/>
      <c r="AX8" s="703"/>
      <c r="AY8" s="705"/>
      <c r="AZ8" s="710"/>
      <c r="BA8" s="710"/>
      <c r="BB8" s="710"/>
      <c r="BC8" s="710"/>
      <c r="BD8" s="710"/>
      <c r="BE8" s="710"/>
      <c r="BF8" s="710"/>
      <c r="BG8" s="710"/>
      <c r="BH8" s="710"/>
      <c r="BI8" s="710"/>
      <c r="BJ8" s="710"/>
      <c r="BK8" s="710"/>
      <c r="BL8" s="710"/>
      <c r="BM8" s="710"/>
      <c r="BN8" s="710"/>
      <c r="BO8" s="710"/>
      <c r="BP8" s="710"/>
      <c r="BQ8" s="710"/>
      <c r="BR8" s="710"/>
      <c r="BS8" s="710"/>
      <c r="BT8" s="710"/>
      <c r="BU8" s="710"/>
      <c r="BV8" s="710"/>
      <c r="BW8" s="710"/>
      <c r="BX8" s="710"/>
      <c r="BY8" s="710"/>
      <c r="BZ8" s="710"/>
      <c r="CA8" s="710"/>
      <c r="CB8" s="710"/>
      <c r="CC8" s="710"/>
      <c r="CD8" s="710"/>
      <c r="CE8" s="710"/>
      <c r="CF8" s="710"/>
      <c r="CG8" s="705"/>
      <c r="CH8" s="705"/>
      <c r="CI8" s="705"/>
      <c r="CJ8" s="705"/>
      <c r="CK8" s="705"/>
      <c r="CL8" s="705"/>
      <c r="CM8" s="705"/>
      <c r="CN8" s="705"/>
      <c r="CO8" s="705"/>
      <c r="CP8" s="705"/>
      <c r="CQ8" s="705"/>
      <c r="CR8" s="705"/>
      <c r="CS8" s="705"/>
      <c r="CT8" s="705"/>
      <c r="CU8" s="705"/>
      <c r="CV8" s="705"/>
      <c r="CW8" s="705"/>
    </row>
    <row r="9" spans="1:101" s="91" customFormat="1" ht="21.75" customHeight="1">
      <c r="A9" s="705"/>
      <c r="B9" s="705"/>
      <c r="C9" s="705"/>
      <c r="D9" s="705"/>
      <c r="E9" s="705"/>
      <c r="F9" s="705"/>
      <c r="G9" s="705"/>
      <c r="H9" s="705"/>
      <c r="I9" s="705"/>
      <c r="J9" s="705"/>
      <c r="K9" s="705"/>
      <c r="L9" s="705"/>
      <c r="M9" s="705"/>
      <c r="N9" s="705"/>
      <c r="O9" s="705"/>
      <c r="P9" s="705"/>
      <c r="Q9" s="705"/>
      <c r="R9" s="705"/>
      <c r="S9" s="705"/>
      <c r="T9" s="705"/>
      <c r="U9" s="705"/>
      <c r="V9" s="705"/>
      <c r="W9" s="705"/>
      <c r="X9" s="705"/>
      <c r="Y9" s="705"/>
      <c r="Z9" s="705"/>
      <c r="AA9" s="705"/>
      <c r="AB9" s="705"/>
      <c r="AC9" s="705"/>
      <c r="AD9" s="705"/>
      <c r="AE9" s="705"/>
      <c r="AF9" s="705"/>
      <c r="AG9" s="705"/>
      <c r="AH9" s="705"/>
      <c r="AI9" s="705"/>
      <c r="AJ9" s="705"/>
      <c r="AK9" s="705"/>
      <c r="AL9" s="705"/>
      <c r="AM9" s="705"/>
      <c r="AN9" s="705"/>
      <c r="AO9" s="705"/>
      <c r="AP9" s="709" t="s">
        <v>131</v>
      </c>
      <c r="AQ9" s="709"/>
      <c r="AR9" s="709"/>
      <c r="AS9" s="709"/>
      <c r="AT9" s="709"/>
      <c r="AU9" s="709"/>
      <c r="AV9" s="709"/>
      <c r="AW9" s="709"/>
      <c r="AX9" s="703"/>
      <c r="AY9" s="705"/>
      <c r="AZ9" s="710"/>
      <c r="BA9" s="710"/>
      <c r="BB9" s="710"/>
      <c r="BC9" s="710"/>
      <c r="BD9" s="710"/>
      <c r="BE9" s="710"/>
      <c r="BF9" s="710"/>
      <c r="BG9" s="710"/>
      <c r="BH9" s="710"/>
      <c r="BI9" s="710"/>
      <c r="BJ9" s="710"/>
      <c r="BK9" s="710"/>
      <c r="BL9" s="710"/>
      <c r="BM9" s="710"/>
      <c r="BN9" s="710"/>
      <c r="BO9" s="710"/>
      <c r="BP9" s="710"/>
      <c r="BQ9" s="710"/>
      <c r="BR9" s="710"/>
      <c r="BS9" s="710"/>
      <c r="BT9" s="710"/>
      <c r="BU9" s="710"/>
      <c r="BV9" s="710"/>
      <c r="BW9" s="710"/>
      <c r="BX9" s="710"/>
      <c r="BY9" s="710"/>
      <c r="BZ9" s="710"/>
      <c r="CA9" s="710"/>
      <c r="CB9" s="710"/>
      <c r="CC9" s="710"/>
      <c r="CD9" s="710"/>
      <c r="CE9" s="705"/>
      <c r="CF9" s="705"/>
      <c r="CG9" s="705"/>
      <c r="CH9" s="705"/>
      <c r="CI9" s="705"/>
      <c r="CJ9" s="705"/>
      <c r="CK9" s="705"/>
      <c r="CL9" s="705"/>
      <c r="CM9" s="705"/>
      <c r="CN9" s="705"/>
      <c r="CO9" s="705"/>
      <c r="CP9" s="705"/>
      <c r="CQ9" s="705"/>
      <c r="CR9" s="705"/>
      <c r="CS9" s="705"/>
      <c r="CT9" s="705"/>
      <c r="CU9" s="705"/>
      <c r="CV9" s="705"/>
      <c r="CW9" s="705"/>
    </row>
    <row r="10" spans="1:101" s="91" customFormat="1" ht="20.25" customHeight="1">
      <c r="A10" s="705"/>
      <c r="B10" s="705"/>
      <c r="C10" s="705"/>
      <c r="D10" s="705"/>
      <c r="E10" s="705"/>
      <c r="F10" s="705"/>
      <c r="G10" s="705"/>
      <c r="H10" s="705"/>
      <c r="I10" s="705"/>
      <c r="J10" s="705"/>
      <c r="K10" s="705"/>
      <c r="L10" s="705"/>
      <c r="M10" s="705"/>
      <c r="N10" s="705"/>
      <c r="O10" s="705"/>
      <c r="P10" s="705"/>
      <c r="Q10" s="705"/>
      <c r="R10" s="705"/>
      <c r="S10" s="705"/>
      <c r="T10" s="705"/>
      <c r="U10" s="705"/>
      <c r="V10" s="705"/>
      <c r="W10" s="705"/>
      <c r="X10" s="705"/>
      <c r="Y10" s="705"/>
      <c r="Z10" s="705"/>
      <c r="AA10" s="705"/>
      <c r="AB10" s="705"/>
      <c r="AC10" s="705"/>
      <c r="AD10" s="705"/>
      <c r="AE10" s="705"/>
      <c r="AF10" s="705"/>
      <c r="AG10" s="705"/>
      <c r="AH10" s="705"/>
      <c r="AI10" s="705"/>
      <c r="AJ10" s="705"/>
      <c r="AK10" s="705"/>
      <c r="AL10" s="705"/>
      <c r="AM10" s="705"/>
      <c r="AN10" s="705"/>
      <c r="AO10" s="705"/>
      <c r="AP10" s="711"/>
      <c r="AQ10" s="711"/>
      <c r="AR10" s="711"/>
      <c r="AS10" s="711"/>
      <c r="AT10" s="711"/>
      <c r="AU10" s="711"/>
      <c r="AV10" s="711"/>
      <c r="AW10" s="711"/>
      <c r="AX10" s="705"/>
      <c r="AY10" s="705"/>
      <c r="AZ10" s="708"/>
      <c r="BA10" s="708"/>
      <c r="BB10" s="708"/>
      <c r="BC10" s="708"/>
      <c r="BD10" s="708"/>
      <c r="BE10" s="708"/>
      <c r="BF10" s="708"/>
      <c r="BG10" s="708"/>
      <c r="BH10" s="708"/>
      <c r="BI10" s="708"/>
      <c r="BJ10" s="708"/>
      <c r="BK10" s="708"/>
      <c r="BL10" s="708"/>
      <c r="BM10" s="708"/>
      <c r="BN10" s="708"/>
      <c r="BO10" s="708"/>
      <c r="BP10" s="708"/>
      <c r="BQ10" s="708"/>
      <c r="BR10" s="708"/>
      <c r="BS10" s="708"/>
      <c r="BT10" s="708"/>
      <c r="BU10" s="708"/>
      <c r="BV10" s="708"/>
      <c r="BW10" s="708"/>
      <c r="BX10" s="708"/>
      <c r="BY10" s="708"/>
      <c r="BZ10" s="708"/>
      <c r="CA10" s="708"/>
      <c r="CB10" s="708"/>
      <c r="CC10" s="708"/>
      <c r="CD10" s="708"/>
      <c r="CE10" s="705"/>
      <c r="CF10" s="705"/>
      <c r="CG10" s="705"/>
      <c r="CH10" s="705"/>
      <c r="CI10" s="705"/>
      <c r="CJ10" s="705"/>
      <c r="CK10" s="705"/>
      <c r="CL10" s="705"/>
      <c r="CM10" s="705"/>
      <c r="CN10" s="705"/>
      <c r="CO10" s="705"/>
      <c r="CP10" s="705"/>
      <c r="CQ10" s="705"/>
      <c r="CR10" s="705"/>
      <c r="CS10" s="705"/>
      <c r="CT10" s="705"/>
      <c r="CU10" s="705"/>
      <c r="CV10" s="705"/>
      <c r="CW10" s="705"/>
    </row>
    <row r="11" spans="1:101" s="91" customFormat="1" ht="20.25" customHeight="1">
      <c r="A11" s="705"/>
      <c r="B11" s="712" t="str">
        <f>IF(入力表!D8="","",入力表!D8)</f>
        <v/>
      </c>
      <c r="C11" s="494"/>
      <c r="D11" s="494"/>
      <c r="E11" s="494"/>
      <c r="F11" s="494"/>
      <c r="G11" s="494"/>
      <c r="H11" s="494"/>
      <c r="I11" s="494"/>
      <c r="J11" s="494"/>
      <c r="K11" s="494"/>
      <c r="L11" s="494"/>
      <c r="M11" s="494"/>
      <c r="N11" s="494"/>
      <c r="O11" s="494"/>
      <c r="P11" s="494"/>
      <c r="Q11" s="494"/>
      <c r="R11" s="494"/>
      <c r="S11" s="713" t="s">
        <v>132</v>
      </c>
      <c r="T11" s="713"/>
      <c r="U11" s="713"/>
      <c r="V11" s="712" t="str">
        <f>IF(入力表!F8="","",入力表!F8)</f>
        <v/>
      </c>
      <c r="W11" s="495"/>
      <c r="X11" s="495"/>
      <c r="Y11" s="495"/>
      <c r="Z11" s="495"/>
      <c r="AA11" s="495"/>
      <c r="AB11" s="495"/>
      <c r="AC11" s="495"/>
      <c r="AD11" s="495"/>
      <c r="AE11" s="495"/>
      <c r="AF11" s="495"/>
      <c r="AG11" s="495"/>
      <c r="AH11" s="495"/>
      <c r="AI11" s="710" t="s">
        <v>133</v>
      </c>
      <c r="AJ11" s="710"/>
      <c r="AK11" s="710"/>
      <c r="AL11" s="710"/>
      <c r="AM11" s="710"/>
      <c r="AN11" s="710"/>
      <c r="AO11" s="710"/>
      <c r="AP11" s="710"/>
      <c r="AQ11" s="710"/>
      <c r="AR11" s="710"/>
      <c r="AS11" s="710"/>
      <c r="AT11" s="710"/>
      <c r="AU11" s="710"/>
      <c r="AV11" s="710"/>
      <c r="AW11" s="710"/>
      <c r="AX11" s="710"/>
      <c r="AY11" s="710"/>
      <c r="AZ11" s="710"/>
      <c r="BA11" s="710"/>
      <c r="BB11" s="710"/>
      <c r="BC11" s="710"/>
      <c r="BD11" s="710"/>
      <c r="BE11" s="710"/>
      <c r="BF11" s="710"/>
      <c r="BG11" s="710"/>
      <c r="BH11" s="710"/>
      <c r="BI11" s="710"/>
      <c r="BJ11" s="710"/>
      <c r="BK11" s="710"/>
      <c r="BL11" s="710"/>
      <c r="BM11" s="710"/>
      <c r="BN11" s="710"/>
      <c r="BO11" s="710"/>
      <c r="BP11" s="710"/>
      <c r="BQ11" s="710"/>
      <c r="BR11" s="710"/>
      <c r="BS11" s="710"/>
      <c r="BT11" s="710"/>
      <c r="BU11" s="710"/>
      <c r="BV11" s="710"/>
      <c r="BW11" s="710"/>
      <c r="BX11" s="710"/>
      <c r="BY11" s="710"/>
      <c r="BZ11" s="710"/>
      <c r="CA11" s="710"/>
      <c r="CB11" s="710"/>
      <c r="CC11" s="710"/>
      <c r="CD11" s="710"/>
      <c r="CE11" s="710"/>
      <c r="CF11" s="710"/>
      <c r="CG11" s="710"/>
      <c r="CH11" s="710"/>
      <c r="CI11" s="710"/>
      <c r="CJ11" s="710"/>
      <c r="CK11" s="710"/>
      <c r="CL11" s="710"/>
      <c r="CM11" s="710"/>
      <c r="CN11" s="710"/>
      <c r="CO11" s="710"/>
      <c r="CP11" s="705"/>
      <c r="CQ11" s="705"/>
      <c r="CR11" s="705"/>
      <c r="CS11" s="705"/>
      <c r="CT11" s="705"/>
      <c r="CU11" s="705"/>
      <c r="CV11" s="705"/>
      <c r="CW11" s="705"/>
    </row>
    <row r="12" spans="1:101" s="91" customFormat="1" ht="20.25" customHeight="1">
      <c r="A12" s="705"/>
      <c r="B12" s="708"/>
      <c r="C12" s="708"/>
      <c r="D12" s="708"/>
      <c r="E12" s="708"/>
      <c r="F12" s="708"/>
      <c r="G12" s="708"/>
      <c r="H12" s="708"/>
      <c r="I12" s="708"/>
      <c r="J12" s="714"/>
      <c r="K12" s="714"/>
      <c r="L12" s="714"/>
      <c r="M12" s="714"/>
      <c r="N12" s="714"/>
      <c r="O12" s="714"/>
      <c r="P12" s="714"/>
      <c r="Q12" s="714"/>
      <c r="R12" s="714"/>
      <c r="S12" s="714"/>
      <c r="T12" s="714"/>
      <c r="U12" s="714"/>
      <c r="V12" s="714"/>
      <c r="W12" s="714"/>
      <c r="X12" s="714"/>
      <c r="Y12" s="714"/>
      <c r="Z12" s="714"/>
      <c r="AA12" s="714"/>
      <c r="AB12" s="714"/>
      <c r="AC12" s="714"/>
      <c r="AD12" s="714"/>
      <c r="AE12" s="714"/>
      <c r="AF12" s="714"/>
      <c r="AG12" s="714"/>
      <c r="AH12" s="714"/>
      <c r="AI12" s="714"/>
      <c r="AJ12" s="714"/>
      <c r="AK12" s="714"/>
      <c r="AL12" s="714"/>
      <c r="AM12" s="714"/>
      <c r="AN12" s="714"/>
      <c r="AO12" s="714"/>
      <c r="AP12" s="714"/>
      <c r="AQ12" s="714"/>
      <c r="AR12" s="714"/>
      <c r="AS12" s="714"/>
      <c r="AT12" s="714"/>
      <c r="AU12" s="714"/>
      <c r="AV12" s="714"/>
      <c r="AW12" s="714"/>
      <c r="AX12" s="714"/>
      <c r="AY12" s="714"/>
      <c r="AZ12" s="714"/>
      <c r="BA12" s="714"/>
      <c r="BB12" s="714"/>
      <c r="BC12" s="714"/>
      <c r="BD12" s="714"/>
      <c r="BE12" s="714"/>
      <c r="BF12" s="714"/>
      <c r="BG12" s="714"/>
      <c r="BH12" s="714"/>
      <c r="BI12" s="714"/>
      <c r="BJ12" s="714"/>
      <c r="BK12" s="714"/>
      <c r="BL12" s="714"/>
      <c r="BM12" s="714"/>
      <c r="BN12" s="714"/>
      <c r="BO12" s="714"/>
      <c r="BP12" s="714"/>
      <c r="BQ12" s="714"/>
      <c r="BR12" s="714"/>
      <c r="BS12" s="714"/>
      <c r="BT12" s="714"/>
      <c r="BU12" s="714"/>
      <c r="BV12" s="714"/>
      <c r="BW12" s="714"/>
      <c r="BX12" s="714"/>
      <c r="BY12" s="714"/>
      <c r="BZ12" s="714"/>
      <c r="CA12" s="714"/>
      <c r="CB12" s="714"/>
      <c r="CC12" s="714"/>
      <c r="CD12" s="714"/>
      <c r="CE12" s="705"/>
      <c r="CF12" s="705"/>
      <c r="CG12" s="705"/>
      <c r="CH12" s="705"/>
      <c r="CI12" s="705"/>
      <c r="CJ12" s="705"/>
      <c r="CK12" s="705"/>
      <c r="CL12" s="705"/>
      <c r="CM12" s="705"/>
      <c r="CN12" s="705"/>
      <c r="CO12" s="705"/>
      <c r="CP12" s="705"/>
      <c r="CQ12" s="705"/>
      <c r="CR12" s="705"/>
      <c r="CS12" s="705"/>
      <c r="CT12" s="705"/>
      <c r="CU12" s="705"/>
      <c r="CV12" s="705"/>
      <c r="CW12" s="705"/>
    </row>
    <row r="13" spans="1:101" s="91" customFormat="1" ht="20.25" customHeight="1">
      <c r="A13" s="705"/>
      <c r="B13" s="705"/>
      <c r="C13" s="705"/>
      <c r="D13" s="705"/>
      <c r="E13" s="705"/>
      <c r="F13" s="705"/>
      <c r="G13" s="705"/>
      <c r="H13" s="705"/>
      <c r="I13" s="705"/>
      <c r="J13" s="705"/>
      <c r="K13" s="705"/>
      <c r="L13" s="705"/>
      <c r="M13" s="705"/>
      <c r="N13" s="705"/>
      <c r="O13" s="705"/>
      <c r="P13" s="705"/>
      <c r="Q13" s="705"/>
      <c r="R13" s="705"/>
      <c r="S13" s="705"/>
      <c r="T13" s="705"/>
      <c r="U13" s="705"/>
      <c r="V13" s="705"/>
      <c r="W13" s="705"/>
      <c r="X13" s="705"/>
      <c r="Y13" s="705"/>
      <c r="Z13" s="705"/>
      <c r="AA13" s="705"/>
      <c r="AB13" s="705"/>
      <c r="AC13" s="705"/>
      <c r="AD13" s="705"/>
      <c r="AE13" s="705"/>
      <c r="AF13" s="705"/>
      <c r="AG13" s="705"/>
      <c r="AH13" s="705"/>
      <c r="AI13" s="705"/>
      <c r="AJ13" s="705"/>
      <c r="AK13" s="705"/>
      <c r="AL13" s="705"/>
      <c r="AM13" s="705"/>
      <c r="AN13" s="705"/>
      <c r="AO13" s="705"/>
      <c r="AP13" s="705"/>
      <c r="AQ13" s="705"/>
      <c r="AR13" s="705"/>
      <c r="AS13" s="705"/>
      <c r="AT13" s="705"/>
      <c r="AU13" s="705"/>
      <c r="AV13" s="705"/>
      <c r="AW13" s="705"/>
      <c r="AX13" s="705"/>
      <c r="AY13" s="705"/>
      <c r="AZ13" s="705"/>
      <c r="BA13" s="705"/>
      <c r="BB13" s="705"/>
      <c r="BC13" s="705"/>
      <c r="BD13" s="705"/>
      <c r="BE13" s="705"/>
      <c r="BF13" s="705"/>
      <c r="BG13" s="705"/>
      <c r="BH13" s="705"/>
      <c r="BI13" s="705"/>
      <c r="BJ13" s="705"/>
      <c r="BK13" s="705"/>
      <c r="BL13" s="705"/>
      <c r="BM13" s="705"/>
      <c r="BN13" s="705"/>
      <c r="BO13" s="705"/>
      <c r="BP13" s="705"/>
      <c r="BQ13" s="705"/>
      <c r="BR13" s="705"/>
      <c r="BS13" s="705"/>
      <c r="BT13" s="705"/>
      <c r="BU13" s="705"/>
      <c r="BV13" s="705"/>
      <c r="BW13" s="705"/>
      <c r="BX13" s="705"/>
      <c r="BY13" s="705"/>
      <c r="BZ13" s="705"/>
      <c r="CA13" s="705"/>
      <c r="CB13" s="705"/>
      <c r="CC13" s="705"/>
      <c r="CD13" s="705"/>
      <c r="CE13" s="705"/>
      <c r="CF13" s="705"/>
      <c r="CG13" s="705"/>
      <c r="CH13" s="705"/>
      <c r="CI13" s="705"/>
      <c r="CJ13" s="705"/>
      <c r="CK13" s="705"/>
      <c r="CL13" s="705"/>
      <c r="CM13" s="705"/>
      <c r="CN13" s="705"/>
      <c r="CO13" s="705"/>
      <c r="CP13" s="705"/>
      <c r="CQ13" s="705"/>
      <c r="CR13" s="705"/>
      <c r="CS13" s="705"/>
      <c r="CT13" s="705"/>
      <c r="CU13" s="705"/>
      <c r="CV13" s="705"/>
      <c r="CW13" s="705"/>
    </row>
    <row r="14" spans="1:101" s="91" customFormat="1" ht="20.25" customHeight="1">
      <c r="A14" s="705"/>
      <c r="B14" s="705"/>
      <c r="C14" s="705"/>
      <c r="D14" s="705"/>
      <c r="E14" s="705"/>
      <c r="F14" s="705"/>
      <c r="G14" s="705"/>
      <c r="H14" s="705"/>
      <c r="I14" s="705"/>
      <c r="J14" s="705"/>
      <c r="K14" s="705"/>
      <c r="L14" s="705"/>
      <c r="M14" s="705"/>
      <c r="N14" s="705"/>
      <c r="O14" s="705"/>
      <c r="P14" s="705"/>
      <c r="Q14" s="705"/>
      <c r="R14" s="705"/>
      <c r="S14" s="705"/>
      <c r="T14" s="705"/>
      <c r="U14" s="705"/>
      <c r="V14" s="705"/>
      <c r="W14" s="705"/>
      <c r="X14" s="705"/>
      <c r="Y14" s="705"/>
      <c r="Z14" s="705"/>
      <c r="AA14" s="705"/>
      <c r="AB14" s="705"/>
      <c r="AC14" s="705"/>
      <c r="AD14" s="705"/>
      <c r="AE14" s="705"/>
      <c r="AF14" s="705"/>
      <c r="AG14" s="705"/>
      <c r="AH14" s="705"/>
      <c r="AI14" s="705"/>
      <c r="AJ14" s="705"/>
      <c r="AK14" s="705"/>
      <c r="AL14" s="705"/>
      <c r="AM14" s="705"/>
      <c r="AN14" s="705"/>
      <c r="AO14" s="705"/>
      <c r="AP14" s="705"/>
      <c r="AQ14" s="705"/>
      <c r="AR14" s="705"/>
      <c r="AS14" s="705"/>
      <c r="AT14" s="705"/>
      <c r="AU14" s="705"/>
      <c r="AV14" s="705"/>
      <c r="AW14" s="705"/>
      <c r="AX14" s="705"/>
      <c r="AY14" s="705"/>
      <c r="AZ14" s="705"/>
      <c r="BA14" s="705"/>
      <c r="BB14" s="705"/>
      <c r="BC14" s="705"/>
      <c r="BD14" s="705"/>
      <c r="BE14" s="705"/>
      <c r="BF14" s="705"/>
      <c r="BG14" s="705"/>
      <c r="BH14" s="705"/>
      <c r="BI14" s="705"/>
      <c r="BJ14" s="705"/>
      <c r="BK14" s="705"/>
      <c r="BL14" s="705"/>
      <c r="BM14" s="705"/>
      <c r="BN14" s="705"/>
      <c r="BO14" s="705"/>
      <c r="BP14" s="705"/>
      <c r="BQ14" s="705"/>
      <c r="BR14" s="705"/>
      <c r="BS14" s="705"/>
      <c r="BT14" s="705"/>
      <c r="BU14" s="705"/>
      <c r="BV14" s="705"/>
      <c r="BW14" s="705"/>
      <c r="BX14" s="705"/>
      <c r="BY14" s="705"/>
      <c r="BZ14" s="705"/>
      <c r="CA14" s="705"/>
      <c r="CB14" s="705"/>
      <c r="CC14" s="705"/>
      <c r="CD14" s="705"/>
      <c r="CE14" s="705"/>
      <c r="CF14" s="705"/>
      <c r="CG14" s="705"/>
      <c r="CH14" s="705"/>
      <c r="CI14" s="705"/>
      <c r="CJ14" s="705"/>
      <c r="CK14" s="705"/>
      <c r="CL14" s="705"/>
      <c r="CM14" s="705"/>
      <c r="CN14" s="705"/>
      <c r="CO14" s="705"/>
      <c r="CP14" s="705"/>
      <c r="CQ14" s="705"/>
      <c r="CR14" s="705"/>
      <c r="CS14" s="705"/>
      <c r="CT14" s="705"/>
      <c r="CU14" s="705"/>
      <c r="CV14" s="705"/>
      <c r="CW14" s="705"/>
    </row>
    <row r="15" spans="1:101" s="91" customFormat="1" ht="18" customHeight="1">
      <c r="A15" s="487" t="s">
        <v>212</v>
      </c>
      <c r="B15" s="488"/>
      <c r="C15" s="488"/>
      <c r="D15" s="488"/>
      <c r="E15" s="489"/>
      <c r="F15" s="715" t="str">
        <f>IF(入力表!$D$3="","","0820"&amp;"-"&amp;入力表!$D$3)</f>
        <v>0820-1234567800</v>
      </c>
      <c r="G15" s="715"/>
      <c r="H15" s="715"/>
      <c r="I15" s="715"/>
      <c r="J15" s="715"/>
      <c r="K15" s="715"/>
      <c r="L15" s="715"/>
      <c r="M15" s="715"/>
      <c r="N15" s="715"/>
      <c r="O15" s="715"/>
      <c r="P15" s="715"/>
      <c r="Q15" s="715"/>
      <c r="R15" s="715"/>
      <c r="S15" s="715"/>
      <c r="T15" s="715"/>
      <c r="U15" s="715"/>
      <c r="V15" s="715"/>
      <c r="W15" s="715"/>
      <c r="X15" s="716" t="s">
        <v>134</v>
      </c>
      <c r="Y15" s="717"/>
      <c r="Z15" s="717"/>
      <c r="AA15" s="717"/>
      <c r="AB15" s="717"/>
      <c r="AC15" s="717"/>
      <c r="AD15" s="717"/>
      <c r="AE15" s="718"/>
      <c r="AF15" s="716" t="str">
        <f>IF(入力表!D4="","",入力表!D4)</f>
        <v>農林　太郎</v>
      </c>
      <c r="AG15" s="717"/>
      <c r="AH15" s="717"/>
      <c r="AI15" s="717"/>
      <c r="AJ15" s="717"/>
      <c r="AK15" s="717"/>
      <c r="AL15" s="717"/>
      <c r="AM15" s="717"/>
      <c r="AN15" s="717"/>
      <c r="AO15" s="717"/>
      <c r="AP15" s="717"/>
      <c r="AQ15" s="717"/>
      <c r="AR15" s="717"/>
      <c r="AS15" s="717"/>
      <c r="AT15" s="717"/>
      <c r="AU15" s="717"/>
      <c r="AV15" s="717"/>
      <c r="AW15" s="717"/>
      <c r="AX15" s="717"/>
      <c r="AY15" s="718"/>
      <c r="AZ15" s="719" t="s">
        <v>135</v>
      </c>
      <c r="BA15" s="720"/>
      <c r="BB15" s="720"/>
      <c r="BC15" s="720"/>
      <c r="BD15" s="721"/>
      <c r="BE15" s="716" t="str">
        <f>IF(入力表!D2="","",入力表!D2)</f>
        <v>○○局△△課</v>
      </c>
      <c r="BF15" s="717"/>
      <c r="BG15" s="717"/>
      <c r="BH15" s="717"/>
      <c r="BI15" s="717"/>
      <c r="BJ15" s="717"/>
      <c r="BK15" s="717"/>
      <c r="BL15" s="717"/>
      <c r="BM15" s="717"/>
      <c r="BN15" s="717"/>
      <c r="BO15" s="717"/>
      <c r="BP15" s="717"/>
      <c r="BQ15" s="717"/>
      <c r="BR15" s="717"/>
      <c r="BS15" s="717"/>
      <c r="BT15" s="717"/>
      <c r="BU15" s="717"/>
      <c r="BV15" s="717"/>
      <c r="BW15" s="717"/>
      <c r="BX15" s="717"/>
      <c r="BY15" s="717"/>
      <c r="BZ15" s="717"/>
      <c r="CA15" s="717"/>
      <c r="CB15" s="717"/>
      <c r="CC15" s="717"/>
      <c r="CD15" s="717"/>
      <c r="CE15" s="717"/>
      <c r="CF15" s="717"/>
      <c r="CG15" s="717"/>
      <c r="CH15" s="717"/>
      <c r="CI15" s="717"/>
      <c r="CJ15" s="717"/>
      <c r="CK15" s="718"/>
      <c r="CL15" s="705"/>
      <c r="CM15" s="705"/>
      <c r="CN15" s="705"/>
      <c r="CO15" s="705"/>
      <c r="CP15" s="705"/>
      <c r="CQ15" s="705"/>
      <c r="CR15" s="705"/>
      <c r="CS15" s="705"/>
      <c r="CT15" s="705"/>
      <c r="CU15" s="705"/>
      <c r="CV15" s="705"/>
      <c r="CW15" s="705"/>
    </row>
    <row r="16" spans="1:101" s="91" customFormat="1" ht="18" customHeight="1">
      <c r="A16" s="490"/>
      <c r="B16" s="491"/>
      <c r="C16" s="491"/>
      <c r="D16" s="491"/>
      <c r="E16" s="492"/>
      <c r="F16" s="715"/>
      <c r="G16" s="715"/>
      <c r="H16" s="715"/>
      <c r="I16" s="715"/>
      <c r="J16" s="715"/>
      <c r="K16" s="715"/>
      <c r="L16" s="715"/>
      <c r="M16" s="715"/>
      <c r="N16" s="715"/>
      <c r="O16" s="715"/>
      <c r="P16" s="715"/>
      <c r="Q16" s="715"/>
      <c r="R16" s="715"/>
      <c r="S16" s="715"/>
      <c r="T16" s="715"/>
      <c r="U16" s="715"/>
      <c r="V16" s="715"/>
      <c r="W16" s="715"/>
      <c r="X16" s="722"/>
      <c r="Y16" s="723"/>
      <c r="Z16" s="723"/>
      <c r="AA16" s="723"/>
      <c r="AB16" s="723"/>
      <c r="AC16" s="723"/>
      <c r="AD16" s="723"/>
      <c r="AE16" s="724"/>
      <c r="AF16" s="722"/>
      <c r="AG16" s="723"/>
      <c r="AH16" s="723"/>
      <c r="AI16" s="723"/>
      <c r="AJ16" s="723"/>
      <c r="AK16" s="723"/>
      <c r="AL16" s="723"/>
      <c r="AM16" s="723"/>
      <c r="AN16" s="723"/>
      <c r="AO16" s="723"/>
      <c r="AP16" s="723"/>
      <c r="AQ16" s="723"/>
      <c r="AR16" s="723"/>
      <c r="AS16" s="723"/>
      <c r="AT16" s="723"/>
      <c r="AU16" s="723"/>
      <c r="AV16" s="723"/>
      <c r="AW16" s="723"/>
      <c r="AX16" s="723"/>
      <c r="AY16" s="724"/>
      <c r="AZ16" s="725"/>
      <c r="BA16" s="726"/>
      <c r="BB16" s="726"/>
      <c r="BC16" s="726"/>
      <c r="BD16" s="727"/>
      <c r="BE16" s="722"/>
      <c r="BF16" s="723"/>
      <c r="BG16" s="723"/>
      <c r="BH16" s="723"/>
      <c r="BI16" s="723"/>
      <c r="BJ16" s="723"/>
      <c r="BK16" s="723"/>
      <c r="BL16" s="723"/>
      <c r="BM16" s="723"/>
      <c r="BN16" s="723"/>
      <c r="BO16" s="723"/>
      <c r="BP16" s="723"/>
      <c r="BQ16" s="723"/>
      <c r="BR16" s="723"/>
      <c r="BS16" s="723"/>
      <c r="BT16" s="723"/>
      <c r="BU16" s="723"/>
      <c r="BV16" s="723"/>
      <c r="BW16" s="723"/>
      <c r="BX16" s="723"/>
      <c r="BY16" s="723"/>
      <c r="BZ16" s="723"/>
      <c r="CA16" s="723"/>
      <c r="CB16" s="723"/>
      <c r="CC16" s="723"/>
      <c r="CD16" s="723"/>
      <c r="CE16" s="723"/>
      <c r="CF16" s="723"/>
      <c r="CG16" s="723"/>
      <c r="CH16" s="723"/>
      <c r="CI16" s="723"/>
      <c r="CJ16" s="723"/>
      <c r="CK16" s="724"/>
      <c r="CL16" s="705"/>
      <c r="CM16" s="705"/>
      <c r="CN16" s="705"/>
      <c r="CO16" s="705"/>
      <c r="CP16" s="705"/>
      <c r="CQ16" s="705"/>
      <c r="CR16" s="705"/>
      <c r="CS16" s="705"/>
      <c r="CT16" s="705"/>
      <c r="CU16" s="705"/>
      <c r="CV16" s="705"/>
      <c r="CW16" s="705"/>
    </row>
    <row r="17" spans="1:104" s="91" customFormat="1" ht="18" customHeight="1">
      <c r="A17" s="705"/>
      <c r="B17" s="705"/>
      <c r="C17" s="705"/>
      <c r="D17" s="705"/>
      <c r="E17" s="705"/>
      <c r="F17" s="705"/>
      <c r="G17" s="705"/>
      <c r="H17" s="705"/>
      <c r="I17" s="705"/>
      <c r="J17" s="705"/>
      <c r="K17" s="705"/>
      <c r="L17" s="705"/>
      <c r="M17" s="705"/>
      <c r="N17" s="705"/>
      <c r="O17" s="705"/>
      <c r="P17" s="705"/>
      <c r="Q17" s="705"/>
      <c r="R17" s="705"/>
      <c r="S17" s="705"/>
      <c r="T17" s="705"/>
      <c r="U17" s="705"/>
      <c r="V17" s="705"/>
      <c r="W17" s="705"/>
      <c r="X17" s="705"/>
      <c r="Y17" s="705"/>
      <c r="Z17" s="705"/>
      <c r="AA17" s="705"/>
      <c r="AB17" s="705"/>
      <c r="AC17" s="705"/>
      <c r="AD17" s="705"/>
      <c r="AE17" s="705"/>
      <c r="AF17" s="705"/>
      <c r="AG17" s="705"/>
      <c r="AH17" s="705"/>
      <c r="AI17" s="705"/>
      <c r="AJ17" s="705"/>
      <c r="AK17" s="705"/>
      <c r="AL17" s="705"/>
      <c r="AM17" s="705"/>
      <c r="AN17" s="705"/>
      <c r="AO17" s="705"/>
      <c r="AP17" s="705"/>
      <c r="AQ17" s="705"/>
      <c r="AR17" s="705"/>
      <c r="AS17" s="705"/>
      <c r="AT17" s="705"/>
      <c r="AU17" s="705"/>
      <c r="AV17" s="705"/>
      <c r="AW17" s="705"/>
      <c r="AX17" s="705"/>
      <c r="AY17" s="705"/>
      <c r="AZ17" s="705"/>
      <c r="BA17" s="705"/>
      <c r="BB17" s="705"/>
      <c r="BC17" s="705"/>
      <c r="BD17" s="705"/>
      <c r="BE17" s="705"/>
      <c r="BF17" s="705"/>
      <c r="BG17" s="705"/>
      <c r="BH17" s="705"/>
      <c r="BI17" s="705"/>
      <c r="BJ17" s="705"/>
      <c r="BK17" s="705"/>
      <c r="BL17" s="705"/>
      <c r="BM17" s="705"/>
      <c r="BN17" s="705"/>
      <c r="BO17" s="705"/>
      <c r="BP17" s="705"/>
      <c r="BQ17" s="705"/>
      <c r="BR17" s="705"/>
      <c r="BS17" s="705"/>
      <c r="BT17" s="705"/>
      <c r="BU17" s="705"/>
      <c r="BV17" s="705"/>
      <c r="BW17" s="705"/>
      <c r="BX17" s="705"/>
      <c r="BY17" s="705"/>
      <c r="BZ17" s="705"/>
      <c r="CA17" s="705"/>
      <c r="CB17" s="705"/>
      <c r="CC17" s="705"/>
      <c r="CD17" s="705"/>
      <c r="CE17" s="705"/>
      <c r="CF17" s="705"/>
      <c r="CG17" s="705"/>
      <c r="CH17" s="705"/>
      <c r="CI17" s="705"/>
      <c r="CJ17" s="705"/>
      <c r="CK17" s="705"/>
      <c r="CL17" s="705"/>
      <c r="CM17" s="705"/>
      <c r="CN17" s="705"/>
      <c r="CO17" s="705"/>
      <c r="CP17" s="705"/>
      <c r="CQ17" s="705"/>
      <c r="CR17" s="705"/>
      <c r="CS17" s="705"/>
      <c r="CT17" s="705"/>
      <c r="CU17" s="705"/>
      <c r="CV17" s="705"/>
      <c r="CW17" s="705"/>
    </row>
    <row r="18" spans="1:104" s="91" customFormat="1" ht="20.25" customHeight="1">
      <c r="A18" s="716" t="s">
        <v>136</v>
      </c>
      <c r="B18" s="717"/>
      <c r="C18" s="717"/>
      <c r="D18" s="717"/>
      <c r="E18" s="717"/>
      <c r="F18" s="717"/>
      <c r="G18" s="717"/>
      <c r="H18" s="717"/>
      <c r="I18" s="717"/>
      <c r="J18" s="717"/>
      <c r="K18" s="717"/>
      <c r="L18" s="717"/>
      <c r="M18" s="717"/>
      <c r="N18" s="717"/>
      <c r="O18" s="717"/>
      <c r="P18" s="717"/>
      <c r="Q18" s="717"/>
      <c r="R18" s="718"/>
      <c r="S18" s="728" t="s">
        <v>137</v>
      </c>
      <c r="T18" s="728"/>
      <c r="U18" s="728"/>
      <c r="V18" s="728"/>
      <c r="W18" s="729"/>
      <c r="X18" s="730" t="s">
        <v>138</v>
      </c>
      <c r="Y18" s="488"/>
      <c r="Z18" s="488"/>
      <c r="AA18" s="488"/>
      <c r="AB18" s="489"/>
      <c r="AC18" s="731" t="s">
        <v>139</v>
      </c>
      <c r="AD18" s="728"/>
      <c r="AE18" s="728"/>
      <c r="AF18" s="728"/>
      <c r="AG18" s="729"/>
      <c r="AH18" s="731" t="s">
        <v>140</v>
      </c>
      <c r="AI18" s="728"/>
      <c r="AJ18" s="728"/>
      <c r="AK18" s="728"/>
      <c r="AL18" s="729"/>
      <c r="AM18" s="732" t="s">
        <v>141</v>
      </c>
      <c r="AN18" s="733"/>
      <c r="AO18" s="733"/>
      <c r="AP18" s="733"/>
      <c r="AQ18" s="734"/>
      <c r="AR18" s="730" t="s">
        <v>142</v>
      </c>
      <c r="AS18" s="488"/>
      <c r="AT18" s="488"/>
      <c r="AU18" s="488"/>
      <c r="AV18" s="489"/>
      <c r="AW18" s="732" t="s">
        <v>143</v>
      </c>
      <c r="AX18" s="733"/>
      <c r="AY18" s="733"/>
      <c r="AZ18" s="733"/>
      <c r="BA18" s="734"/>
      <c r="BB18" s="487" t="s">
        <v>144</v>
      </c>
      <c r="BC18" s="488"/>
      <c r="BD18" s="488"/>
      <c r="BE18" s="488"/>
      <c r="BF18" s="489"/>
      <c r="BG18" s="475" t="s">
        <v>145</v>
      </c>
      <c r="BH18" s="476"/>
      <c r="BI18" s="476"/>
      <c r="BJ18" s="476"/>
      <c r="BK18" s="477"/>
      <c r="BL18" s="481" t="s">
        <v>146</v>
      </c>
      <c r="BM18" s="482"/>
      <c r="BN18" s="482"/>
      <c r="BO18" s="482"/>
      <c r="BP18" s="483"/>
      <c r="BQ18" s="487" t="s">
        <v>147</v>
      </c>
      <c r="BR18" s="488"/>
      <c r="BS18" s="488"/>
      <c r="BT18" s="488"/>
      <c r="BU18" s="489"/>
      <c r="BV18" s="481" t="s">
        <v>148</v>
      </c>
      <c r="BW18" s="482"/>
      <c r="BX18" s="482"/>
      <c r="BY18" s="482"/>
      <c r="BZ18" s="483"/>
      <c r="CA18" s="716" t="s">
        <v>149</v>
      </c>
      <c r="CB18" s="717"/>
      <c r="CC18" s="717"/>
      <c r="CD18" s="717"/>
      <c r="CE18" s="717"/>
      <c r="CF18" s="717"/>
      <c r="CG18" s="717"/>
      <c r="CH18" s="717"/>
      <c r="CI18" s="717"/>
      <c r="CJ18" s="717"/>
      <c r="CK18" s="718"/>
      <c r="CL18" s="705"/>
      <c r="CM18" s="705"/>
      <c r="CN18" s="705"/>
      <c r="CO18" s="705"/>
      <c r="CP18" s="705"/>
      <c r="CQ18" s="705"/>
      <c r="CR18" s="705"/>
      <c r="CS18" s="705"/>
      <c r="CT18" s="705"/>
      <c r="CU18" s="705"/>
      <c r="CV18" s="705"/>
      <c r="CW18" s="705"/>
    </row>
    <row r="19" spans="1:104" s="91" customFormat="1" ht="21" customHeight="1">
      <c r="A19" s="722"/>
      <c r="B19" s="723"/>
      <c r="C19" s="723"/>
      <c r="D19" s="723"/>
      <c r="E19" s="723"/>
      <c r="F19" s="723"/>
      <c r="G19" s="723"/>
      <c r="H19" s="723"/>
      <c r="I19" s="723"/>
      <c r="J19" s="723"/>
      <c r="K19" s="723"/>
      <c r="L19" s="723"/>
      <c r="M19" s="723"/>
      <c r="N19" s="723"/>
      <c r="O19" s="723"/>
      <c r="P19" s="723"/>
      <c r="Q19" s="723"/>
      <c r="R19" s="724"/>
      <c r="S19" s="735"/>
      <c r="T19" s="735"/>
      <c r="U19" s="735"/>
      <c r="V19" s="735"/>
      <c r="W19" s="736"/>
      <c r="X19" s="490"/>
      <c r="Y19" s="491"/>
      <c r="Z19" s="491"/>
      <c r="AA19" s="491"/>
      <c r="AB19" s="492"/>
      <c r="AC19" s="737"/>
      <c r="AD19" s="735"/>
      <c r="AE19" s="735"/>
      <c r="AF19" s="735"/>
      <c r="AG19" s="736"/>
      <c r="AH19" s="737"/>
      <c r="AI19" s="735"/>
      <c r="AJ19" s="735"/>
      <c r="AK19" s="735"/>
      <c r="AL19" s="736"/>
      <c r="AM19" s="738"/>
      <c r="AN19" s="739"/>
      <c r="AO19" s="739"/>
      <c r="AP19" s="739"/>
      <c r="AQ19" s="740"/>
      <c r="AR19" s="490"/>
      <c r="AS19" s="491"/>
      <c r="AT19" s="491"/>
      <c r="AU19" s="491"/>
      <c r="AV19" s="492"/>
      <c r="AW19" s="738"/>
      <c r="AX19" s="739"/>
      <c r="AY19" s="739"/>
      <c r="AZ19" s="739"/>
      <c r="BA19" s="740"/>
      <c r="BB19" s="490"/>
      <c r="BC19" s="491"/>
      <c r="BD19" s="491"/>
      <c r="BE19" s="491"/>
      <c r="BF19" s="492"/>
      <c r="BG19" s="478"/>
      <c r="BH19" s="479"/>
      <c r="BI19" s="479"/>
      <c r="BJ19" s="479"/>
      <c r="BK19" s="480"/>
      <c r="BL19" s="484"/>
      <c r="BM19" s="485"/>
      <c r="BN19" s="485"/>
      <c r="BO19" s="485"/>
      <c r="BP19" s="486"/>
      <c r="BQ19" s="490"/>
      <c r="BR19" s="491"/>
      <c r="BS19" s="491"/>
      <c r="BT19" s="491"/>
      <c r="BU19" s="492"/>
      <c r="BV19" s="484"/>
      <c r="BW19" s="485"/>
      <c r="BX19" s="485"/>
      <c r="BY19" s="485"/>
      <c r="BZ19" s="486"/>
      <c r="CA19" s="722"/>
      <c r="CB19" s="723"/>
      <c r="CC19" s="723"/>
      <c r="CD19" s="723"/>
      <c r="CE19" s="723"/>
      <c r="CF19" s="723"/>
      <c r="CG19" s="723"/>
      <c r="CH19" s="723"/>
      <c r="CI19" s="723"/>
      <c r="CJ19" s="723"/>
      <c r="CK19" s="724"/>
      <c r="CL19" s="705"/>
      <c r="CM19" s="705"/>
      <c r="CN19" s="705"/>
      <c r="CO19" s="705"/>
      <c r="CP19" s="705"/>
      <c r="CQ19" s="705"/>
      <c r="CR19" s="705"/>
      <c r="CS19" s="705"/>
      <c r="CT19" s="705"/>
      <c r="CU19" s="705"/>
      <c r="CV19" s="705"/>
      <c r="CW19" s="705"/>
    </row>
    <row r="20" spans="1:104" s="91" customFormat="1" ht="19.5" customHeight="1">
      <c r="A20" s="716" t="s">
        <v>150</v>
      </c>
      <c r="B20" s="717"/>
      <c r="C20" s="717"/>
      <c r="D20" s="717"/>
      <c r="E20" s="717"/>
      <c r="F20" s="717"/>
      <c r="G20" s="717"/>
      <c r="H20" s="717"/>
      <c r="I20" s="717"/>
      <c r="J20" s="717"/>
      <c r="K20" s="717"/>
      <c r="L20" s="717"/>
      <c r="M20" s="717"/>
      <c r="N20" s="717"/>
      <c r="O20" s="717"/>
      <c r="P20" s="717"/>
      <c r="Q20" s="717"/>
      <c r="R20" s="718"/>
      <c r="S20" s="741">
        <f>CA21</f>
        <v>204960</v>
      </c>
      <c r="T20" s="741"/>
      <c r="U20" s="741"/>
      <c r="V20" s="741"/>
      <c r="W20" s="742"/>
      <c r="X20" s="743">
        <f>ROUND((S20+AH20+AM20)*CA22,0)</f>
        <v>0</v>
      </c>
      <c r="Y20" s="741"/>
      <c r="Z20" s="741"/>
      <c r="AA20" s="741"/>
      <c r="AB20" s="742"/>
      <c r="AC20" s="743">
        <f>ROUND((S20+AH20+AM20)*CA24,0)</f>
        <v>0</v>
      </c>
      <c r="AD20" s="741"/>
      <c r="AE20" s="741"/>
      <c r="AF20" s="741"/>
      <c r="AG20" s="742"/>
      <c r="AH20" s="743">
        <v>0</v>
      </c>
      <c r="AI20" s="741"/>
      <c r="AJ20" s="741"/>
      <c r="AK20" s="741"/>
      <c r="AL20" s="742"/>
      <c r="AM20" s="743">
        <v>0</v>
      </c>
      <c r="AN20" s="741"/>
      <c r="AO20" s="741"/>
      <c r="AP20" s="741"/>
      <c r="AQ20" s="742"/>
      <c r="AR20" s="743">
        <v>0</v>
      </c>
      <c r="AS20" s="741"/>
      <c r="AT20" s="741"/>
      <c r="AU20" s="741"/>
      <c r="AV20" s="742"/>
      <c r="AW20" s="743">
        <v>0</v>
      </c>
      <c r="AX20" s="741"/>
      <c r="AY20" s="741"/>
      <c r="AZ20" s="741"/>
      <c r="BA20" s="742"/>
      <c r="BB20" s="743">
        <v>0</v>
      </c>
      <c r="BC20" s="741"/>
      <c r="BD20" s="741"/>
      <c r="BE20" s="741"/>
      <c r="BF20" s="741"/>
      <c r="BG20" s="743">
        <v>0</v>
      </c>
      <c r="BH20" s="741"/>
      <c r="BI20" s="741"/>
      <c r="BJ20" s="741"/>
      <c r="BK20" s="741"/>
      <c r="BL20" s="743">
        <v>0</v>
      </c>
      <c r="BM20" s="741"/>
      <c r="BN20" s="741"/>
      <c r="BO20" s="741"/>
      <c r="BP20" s="741"/>
      <c r="BQ20" s="743">
        <v>0</v>
      </c>
      <c r="BR20" s="741"/>
      <c r="BS20" s="741"/>
      <c r="BT20" s="741"/>
      <c r="BU20" s="741"/>
      <c r="BV20" s="743">
        <v>0</v>
      </c>
      <c r="BW20" s="741"/>
      <c r="BX20" s="741"/>
      <c r="BY20" s="741"/>
      <c r="BZ20" s="741"/>
      <c r="CA20" s="744" t="s">
        <v>151</v>
      </c>
      <c r="CB20" s="745"/>
      <c r="CC20" s="745"/>
      <c r="CD20" s="745"/>
      <c r="CE20" s="745"/>
      <c r="CF20" s="745"/>
      <c r="CG20" s="745"/>
      <c r="CH20" s="745"/>
      <c r="CI20" s="745"/>
      <c r="CJ20" s="745"/>
      <c r="CK20" s="746"/>
      <c r="CL20" s="705"/>
      <c r="CM20" s="705"/>
      <c r="CN20" s="705"/>
      <c r="CO20" s="747"/>
      <c r="CP20" s="747"/>
      <c r="CQ20" s="747"/>
      <c r="CR20" s="747"/>
      <c r="CS20" s="747"/>
      <c r="CT20" s="747"/>
      <c r="CU20" s="747"/>
      <c r="CV20" s="747"/>
      <c r="CW20" s="747"/>
      <c r="CX20" s="474"/>
      <c r="CY20" s="474"/>
      <c r="CZ20" s="474"/>
    </row>
    <row r="21" spans="1:104" s="91" customFormat="1" ht="19.5" customHeight="1">
      <c r="A21" s="748"/>
      <c r="B21" s="713"/>
      <c r="C21" s="713"/>
      <c r="D21" s="713"/>
      <c r="E21" s="713"/>
      <c r="F21" s="713"/>
      <c r="G21" s="713"/>
      <c r="H21" s="713"/>
      <c r="I21" s="713"/>
      <c r="J21" s="713"/>
      <c r="K21" s="713"/>
      <c r="L21" s="713"/>
      <c r="M21" s="713"/>
      <c r="N21" s="713"/>
      <c r="O21" s="713"/>
      <c r="P21" s="713"/>
      <c r="Q21" s="713"/>
      <c r="R21" s="749"/>
      <c r="S21" s="741"/>
      <c r="T21" s="741"/>
      <c r="U21" s="741"/>
      <c r="V21" s="741"/>
      <c r="W21" s="742"/>
      <c r="X21" s="743"/>
      <c r="Y21" s="741"/>
      <c r="Z21" s="741"/>
      <c r="AA21" s="741"/>
      <c r="AB21" s="742"/>
      <c r="AC21" s="743"/>
      <c r="AD21" s="741"/>
      <c r="AE21" s="741"/>
      <c r="AF21" s="741"/>
      <c r="AG21" s="742"/>
      <c r="AH21" s="743"/>
      <c r="AI21" s="741"/>
      <c r="AJ21" s="741"/>
      <c r="AK21" s="741"/>
      <c r="AL21" s="742"/>
      <c r="AM21" s="743"/>
      <c r="AN21" s="741"/>
      <c r="AO21" s="741"/>
      <c r="AP21" s="741"/>
      <c r="AQ21" s="742"/>
      <c r="AR21" s="743"/>
      <c r="AS21" s="741"/>
      <c r="AT21" s="741"/>
      <c r="AU21" s="741"/>
      <c r="AV21" s="742"/>
      <c r="AW21" s="743"/>
      <c r="AX21" s="741"/>
      <c r="AY21" s="741"/>
      <c r="AZ21" s="741"/>
      <c r="BA21" s="742"/>
      <c r="BB21" s="743"/>
      <c r="BC21" s="741"/>
      <c r="BD21" s="741"/>
      <c r="BE21" s="741"/>
      <c r="BF21" s="741"/>
      <c r="BG21" s="743"/>
      <c r="BH21" s="741"/>
      <c r="BI21" s="741"/>
      <c r="BJ21" s="741"/>
      <c r="BK21" s="741"/>
      <c r="BL21" s="743"/>
      <c r="BM21" s="741"/>
      <c r="BN21" s="741"/>
      <c r="BO21" s="741"/>
      <c r="BP21" s="741"/>
      <c r="BQ21" s="743"/>
      <c r="BR21" s="741"/>
      <c r="BS21" s="741"/>
      <c r="BT21" s="741"/>
      <c r="BU21" s="741"/>
      <c r="BV21" s="743"/>
      <c r="BW21" s="741"/>
      <c r="BX21" s="741"/>
      <c r="BY21" s="741"/>
      <c r="BZ21" s="741"/>
      <c r="CA21" s="750">
        <f>入力表!$D$12</f>
        <v>204960</v>
      </c>
      <c r="CB21" s="751"/>
      <c r="CC21" s="751"/>
      <c r="CD21" s="751"/>
      <c r="CE21" s="751"/>
      <c r="CF21" s="751"/>
      <c r="CG21" s="751"/>
      <c r="CH21" s="751"/>
      <c r="CI21" s="751"/>
      <c r="CJ21" s="751"/>
      <c r="CK21" s="752"/>
      <c r="CL21" s="705"/>
      <c r="CM21" s="705"/>
      <c r="CN21" s="705"/>
      <c r="CO21" s="705"/>
      <c r="CP21" s="705"/>
      <c r="CQ21" s="705"/>
      <c r="CR21" s="705"/>
      <c r="CS21" s="705"/>
      <c r="CT21" s="705"/>
      <c r="CU21" s="705"/>
      <c r="CV21" s="705"/>
      <c r="CW21" s="705"/>
    </row>
    <row r="22" spans="1:104" s="91" customFormat="1" ht="19.5" customHeight="1">
      <c r="A22" s="722"/>
      <c r="B22" s="723"/>
      <c r="C22" s="723"/>
      <c r="D22" s="723"/>
      <c r="E22" s="723"/>
      <c r="F22" s="723"/>
      <c r="G22" s="723"/>
      <c r="H22" s="723"/>
      <c r="I22" s="723"/>
      <c r="J22" s="723"/>
      <c r="K22" s="723"/>
      <c r="L22" s="723"/>
      <c r="M22" s="723"/>
      <c r="N22" s="723"/>
      <c r="O22" s="723"/>
      <c r="P22" s="723"/>
      <c r="Q22" s="723"/>
      <c r="R22" s="724"/>
      <c r="S22" s="753"/>
      <c r="T22" s="753"/>
      <c r="U22" s="753"/>
      <c r="V22" s="753"/>
      <c r="W22" s="754"/>
      <c r="X22" s="755"/>
      <c r="Y22" s="753"/>
      <c r="Z22" s="753"/>
      <c r="AA22" s="753"/>
      <c r="AB22" s="754"/>
      <c r="AC22" s="755"/>
      <c r="AD22" s="753"/>
      <c r="AE22" s="753"/>
      <c r="AF22" s="753"/>
      <c r="AG22" s="754"/>
      <c r="AH22" s="755"/>
      <c r="AI22" s="753"/>
      <c r="AJ22" s="753"/>
      <c r="AK22" s="753"/>
      <c r="AL22" s="754"/>
      <c r="AM22" s="755"/>
      <c r="AN22" s="753"/>
      <c r="AO22" s="753"/>
      <c r="AP22" s="753"/>
      <c r="AQ22" s="754"/>
      <c r="AR22" s="755"/>
      <c r="AS22" s="753"/>
      <c r="AT22" s="753"/>
      <c r="AU22" s="753"/>
      <c r="AV22" s="754"/>
      <c r="AW22" s="755"/>
      <c r="AX22" s="753"/>
      <c r="AY22" s="753"/>
      <c r="AZ22" s="753"/>
      <c r="BA22" s="754"/>
      <c r="BB22" s="755"/>
      <c r="BC22" s="753"/>
      <c r="BD22" s="753"/>
      <c r="BE22" s="753"/>
      <c r="BF22" s="753"/>
      <c r="BG22" s="755"/>
      <c r="BH22" s="753"/>
      <c r="BI22" s="753"/>
      <c r="BJ22" s="753"/>
      <c r="BK22" s="753"/>
      <c r="BL22" s="755"/>
      <c r="BM22" s="753"/>
      <c r="BN22" s="753"/>
      <c r="BO22" s="753"/>
      <c r="BP22" s="753"/>
      <c r="BQ22" s="755"/>
      <c r="BR22" s="753"/>
      <c r="BS22" s="753"/>
      <c r="BT22" s="753"/>
      <c r="BU22" s="753"/>
      <c r="BV22" s="755"/>
      <c r="BW22" s="753"/>
      <c r="BX22" s="753"/>
      <c r="BY22" s="753"/>
      <c r="BZ22" s="753"/>
      <c r="CA22" s="756">
        <v>0</v>
      </c>
      <c r="CB22" s="757"/>
      <c r="CC22" s="757"/>
      <c r="CD22" s="757"/>
      <c r="CE22" s="757"/>
      <c r="CF22" s="757"/>
      <c r="CG22" s="757"/>
      <c r="CH22" s="757"/>
      <c r="CI22" s="757"/>
      <c r="CJ22" s="757"/>
      <c r="CK22" s="758"/>
      <c r="CL22" s="705"/>
      <c r="CM22" s="705"/>
      <c r="CN22" s="705"/>
      <c r="CO22" s="705"/>
      <c r="CP22" s="705"/>
      <c r="CQ22" s="705"/>
      <c r="CR22" s="705"/>
      <c r="CS22" s="705"/>
      <c r="CT22" s="705"/>
      <c r="CU22" s="705"/>
      <c r="CV22" s="705"/>
      <c r="CW22" s="705"/>
    </row>
    <row r="23" spans="1:104" s="91" customFormat="1" ht="18" customHeight="1">
      <c r="A23" s="716" t="s">
        <v>152</v>
      </c>
      <c r="B23" s="717"/>
      <c r="C23" s="717"/>
      <c r="D23" s="717"/>
      <c r="E23" s="717"/>
      <c r="F23" s="717"/>
      <c r="G23" s="717"/>
      <c r="H23" s="717"/>
      <c r="I23" s="717"/>
      <c r="J23" s="717"/>
      <c r="K23" s="717"/>
      <c r="L23" s="717"/>
      <c r="M23" s="717"/>
      <c r="N23" s="717"/>
      <c r="O23" s="717"/>
      <c r="P23" s="717"/>
      <c r="Q23" s="717"/>
      <c r="R23" s="718"/>
      <c r="S23" s="759">
        <v>0</v>
      </c>
      <c r="T23" s="760"/>
      <c r="U23" s="760"/>
      <c r="V23" s="760"/>
      <c r="W23" s="761"/>
      <c r="X23" s="759">
        <v>0</v>
      </c>
      <c r="Y23" s="760"/>
      <c r="Z23" s="760"/>
      <c r="AA23" s="760"/>
      <c r="AB23" s="761"/>
      <c r="AC23" s="759">
        <v>0</v>
      </c>
      <c r="AD23" s="760"/>
      <c r="AE23" s="760"/>
      <c r="AF23" s="760"/>
      <c r="AG23" s="761"/>
      <c r="AH23" s="759">
        <v>0</v>
      </c>
      <c r="AI23" s="760"/>
      <c r="AJ23" s="760"/>
      <c r="AK23" s="760"/>
      <c r="AL23" s="761"/>
      <c r="AM23" s="759">
        <v>0</v>
      </c>
      <c r="AN23" s="760"/>
      <c r="AO23" s="760"/>
      <c r="AP23" s="760"/>
      <c r="AQ23" s="761"/>
      <c r="AR23" s="759">
        <v>0</v>
      </c>
      <c r="AS23" s="760"/>
      <c r="AT23" s="760"/>
      <c r="AU23" s="760"/>
      <c r="AV23" s="761"/>
      <c r="AW23" s="759">
        <v>0</v>
      </c>
      <c r="AX23" s="760"/>
      <c r="AY23" s="760"/>
      <c r="AZ23" s="760"/>
      <c r="BA23" s="761"/>
      <c r="BB23" s="759">
        <v>0</v>
      </c>
      <c r="BC23" s="760"/>
      <c r="BD23" s="760"/>
      <c r="BE23" s="760"/>
      <c r="BF23" s="760"/>
      <c r="BG23" s="759">
        <v>0</v>
      </c>
      <c r="BH23" s="760"/>
      <c r="BI23" s="760"/>
      <c r="BJ23" s="760"/>
      <c r="BK23" s="760"/>
      <c r="BL23" s="759">
        <v>0</v>
      </c>
      <c r="BM23" s="760"/>
      <c r="BN23" s="760"/>
      <c r="BO23" s="760"/>
      <c r="BP23" s="760"/>
      <c r="BQ23" s="759">
        <v>0</v>
      </c>
      <c r="BR23" s="760"/>
      <c r="BS23" s="760"/>
      <c r="BT23" s="760"/>
      <c r="BU23" s="760"/>
      <c r="BV23" s="759">
        <v>0</v>
      </c>
      <c r="BW23" s="760"/>
      <c r="BX23" s="760"/>
      <c r="BY23" s="760"/>
      <c r="BZ23" s="760"/>
      <c r="CA23" s="750">
        <f>ROUND(CA21*CA22,0)</f>
        <v>0</v>
      </c>
      <c r="CB23" s="751"/>
      <c r="CC23" s="751"/>
      <c r="CD23" s="751"/>
      <c r="CE23" s="751"/>
      <c r="CF23" s="751"/>
      <c r="CG23" s="751"/>
      <c r="CH23" s="751"/>
      <c r="CI23" s="751"/>
      <c r="CJ23" s="751"/>
      <c r="CK23" s="752"/>
      <c r="CL23" s="705"/>
      <c r="CM23" s="705"/>
      <c r="CN23" s="705"/>
      <c r="CO23" s="705"/>
      <c r="CP23" s="705"/>
      <c r="CQ23" s="705"/>
      <c r="CR23" s="705"/>
      <c r="CS23" s="705"/>
      <c r="CT23" s="705"/>
      <c r="CU23" s="705"/>
      <c r="CV23" s="705"/>
      <c r="CW23" s="705"/>
    </row>
    <row r="24" spans="1:104" s="91" customFormat="1" ht="19.5" customHeight="1">
      <c r="A24" s="748"/>
      <c r="B24" s="713"/>
      <c r="C24" s="713"/>
      <c r="D24" s="713"/>
      <c r="E24" s="713"/>
      <c r="F24" s="713"/>
      <c r="G24" s="713"/>
      <c r="H24" s="713"/>
      <c r="I24" s="713"/>
      <c r="J24" s="713"/>
      <c r="K24" s="713"/>
      <c r="L24" s="713"/>
      <c r="M24" s="713"/>
      <c r="N24" s="713"/>
      <c r="O24" s="713"/>
      <c r="P24" s="713"/>
      <c r="Q24" s="713"/>
      <c r="R24" s="749"/>
      <c r="S24" s="743"/>
      <c r="T24" s="741"/>
      <c r="U24" s="741"/>
      <c r="V24" s="741"/>
      <c r="W24" s="742"/>
      <c r="X24" s="743"/>
      <c r="Y24" s="741"/>
      <c r="Z24" s="741"/>
      <c r="AA24" s="741"/>
      <c r="AB24" s="742"/>
      <c r="AC24" s="743"/>
      <c r="AD24" s="741"/>
      <c r="AE24" s="741"/>
      <c r="AF24" s="741"/>
      <c r="AG24" s="742"/>
      <c r="AH24" s="743"/>
      <c r="AI24" s="741"/>
      <c r="AJ24" s="741"/>
      <c r="AK24" s="741"/>
      <c r="AL24" s="742"/>
      <c r="AM24" s="743"/>
      <c r="AN24" s="741"/>
      <c r="AO24" s="741"/>
      <c r="AP24" s="741"/>
      <c r="AQ24" s="742"/>
      <c r="AR24" s="743"/>
      <c r="AS24" s="741"/>
      <c r="AT24" s="741"/>
      <c r="AU24" s="741"/>
      <c r="AV24" s="742"/>
      <c r="AW24" s="743"/>
      <c r="AX24" s="741"/>
      <c r="AY24" s="741"/>
      <c r="AZ24" s="741"/>
      <c r="BA24" s="742"/>
      <c r="BB24" s="743"/>
      <c r="BC24" s="741"/>
      <c r="BD24" s="741"/>
      <c r="BE24" s="741"/>
      <c r="BF24" s="741"/>
      <c r="BG24" s="743"/>
      <c r="BH24" s="741"/>
      <c r="BI24" s="741"/>
      <c r="BJ24" s="741"/>
      <c r="BK24" s="741"/>
      <c r="BL24" s="743"/>
      <c r="BM24" s="741"/>
      <c r="BN24" s="741"/>
      <c r="BO24" s="741"/>
      <c r="BP24" s="741"/>
      <c r="BQ24" s="743"/>
      <c r="BR24" s="741"/>
      <c r="BS24" s="741"/>
      <c r="BT24" s="741"/>
      <c r="BU24" s="741"/>
      <c r="BV24" s="743"/>
      <c r="BW24" s="741"/>
      <c r="BX24" s="741"/>
      <c r="BY24" s="741"/>
      <c r="BZ24" s="741"/>
      <c r="CA24" s="762">
        <v>0</v>
      </c>
      <c r="CB24" s="763"/>
      <c r="CC24" s="763"/>
      <c r="CD24" s="763"/>
      <c r="CE24" s="763"/>
      <c r="CF24" s="763"/>
      <c r="CG24" s="763"/>
      <c r="CH24" s="763"/>
      <c r="CI24" s="763"/>
      <c r="CJ24" s="763"/>
      <c r="CK24" s="764"/>
      <c r="CL24" s="705"/>
      <c r="CM24" s="705"/>
      <c r="CN24" s="705"/>
      <c r="CO24" s="705"/>
      <c r="CP24" s="705"/>
      <c r="CQ24" s="705"/>
      <c r="CR24" s="705"/>
      <c r="CS24" s="705"/>
      <c r="CT24" s="705"/>
      <c r="CU24" s="705"/>
      <c r="CV24" s="705"/>
      <c r="CW24" s="705"/>
    </row>
    <row r="25" spans="1:104" s="91" customFormat="1" ht="19.5" customHeight="1">
      <c r="A25" s="765"/>
      <c r="B25" s="726" t="s">
        <v>153</v>
      </c>
      <c r="C25" s="726"/>
      <c r="D25" s="726"/>
      <c r="E25" s="726"/>
      <c r="F25" s="726"/>
      <c r="G25" s="726"/>
      <c r="H25" s="726"/>
      <c r="I25" s="766"/>
      <c r="J25" s="723"/>
      <c r="K25" s="723"/>
      <c r="L25" s="723"/>
      <c r="M25" s="723"/>
      <c r="N25" s="767" t="s">
        <v>154</v>
      </c>
      <c r="O25" s="766"/>
      <c r="P25" s="766"/>
      <c r="Q25" s="766"/>
      <c r="R25" s="768"/>
      <c r="S25" s="755"/>
      <c r="T25" s="753"/>
      <c r="U25" s="753"/>
      <c r="V25" s="753"/>
      <c r="W25" s="754"/>
      <c r="X25" s="755"/>
      <c r="Y25" s="753"/>
      <c r="Z25" s="753"/>
      <c r="AA25" s="753"/>
      <c r="AB25" s="754"/>
      <c r="AC25" s="755"/>
      <c r="AD25" s="753"/>
      <c r="AE25" s="753"/>
      <c r="AF25" s="753"/>
      <c r="AG25" s="754"/>
      <c r="AH25" s="755"/>
      <c r="AI25" s="753"/>
      <c r="AJ25" s="753"/>
      <c r="AK25" s="753"/>
      <c r="AL25" s="754"/>
      <c r="AM25" s="755"/>
      <c r="AN25" s="753"/>
      <c r="AO25" s="753"/>
      <c r="AP25" s="753"/>
      <c r="AQ25" s="754"/>
      <c r="AR25" s="755"/>
      <c r="AS25" s="753"/>
      <c r="AT25" s="753"/>
      <c r="AU25" s="753"/>
      <c r="AV25" s="754"/>
      <c r="AW25" s="755"/>
      <c r="AX25" s="753"/>
      <c r="AY25" s="753"/>
      <c r="AZ25" s="753"/>
      <c r="BA25" s="754"/>
      <c r="BB25" s="755"/>
      <c r="BC25" s="753"/>
      <c r="BD25" s="753"/>
      <c r="BE25" s="753"/>
      <c r="BF25" s="753"/>
      <c r="BG25" s="755"/>
      <c r="BH25" s="753"/>
      <c r="BI25" s="753"/>
      <c r="BJ25" s="753"/>
      <c r="BK25" s="753"/>
      <c r="BL25" s="755"/>
      <c r="BM25" s="753"/>
      <c r="BN25" s="753"/>
      <c r="BO25" s="753"/>
      <c r="BP25" s="753"/>
      <c r="BQ25" s="755"/>
      <c r="BR25" s="753"/>
      <c r="BS25" s="753"/>
      <c r="BT25" s="753"/>
      <c r="BU25" s="753"/>
      <c r="BV25" s="755"/>
      <c r="BW25" s="753"/>
      <c r="BX25" s="753"/>
      <c r="BY25" s="753"/>
      <c r="BZ25" s="753"/>
      <c r="CA25" s="769">
        <f>ROUND(CA21*CA24,0)</f>
        <v>0</v>
      </c>
      <c r="CB25" s="770"/>
      <c r="CC25" s="770"/>
      <c r="CD25" s="770"/>
      <c r="CE25" s="770"/>
      <c r="CF25" s="770"/>
      <c r="CG25" s="770"/>
      <c r="CH25" s="770"/>
      <c r="CI25" s="770"/>
      <c r="CJ25" s="770"/>
      <c r="CK25" s="771"/>
      <c r="CL25" s="705"/>
      <c r="CM25" s="705"/>
      <c r="CN25" s="705"/>
      <c r="CO25" s="705"/>
      <c r="CP25" s="705"/>
      <c r="CQ25" s="705"/>
      <c r="CR25" s="705"/>
      <c r="CS25" s="705"/>
      <c r="CT25" s="705"/>
      <c r="CU25" s="705"/>
      <c r="CV25" s="705"/>
      <c r="CW25" s="705"/>
    </row>
    <row r="26" spans="1:104" s="91" customFormat="1" ht="18" customHeight="1">
      <c r="A26" s="772"/>
      <c r="B26" s="705"/>
      <c r="C26" s="705"/>
      <c r="D26" s="705"/>
      <c r="E26" s="713" t="s">
        <v>155</v>
      </c>
      <c r="F26" s="713"/>
      <c r="G26" s="713"/>
      <c r="H26" s="713"/>
      <c r="I26" s="713"/>
      <c r="J26" s="713"/>
      <c r="K26" s="713"/>
      <c r="L26" s="713"/>
      <c r="M26" s="713"/>
      <c r="N26" s="713"/>
      <c r="O26" s="705"/>
      <c r="P26" s="705"/>
      <c r="Q26" s="705"/>
      <c r="R26" s="773"/>
      <c r="S26" s="774">
        <f>IF(S20-S23&lt;0,0,S20-S23)</f>
        <v>204960</v>
      </c>
      <c r="T26" s="774"/>
      <c r="U26" s="774"/>
      <c r="V26" s="774"/>
      <c r="W26" s="775"/>
      <c r="X26" s="776">
        <f>IF(X20-X23&lt;0,ROUND((AM20+AH20)*CA22,0),X20-X23)</f>
        <v>0</v>
      </c>
      <c r="Y26" s="777"/>
      <c r="Z26" s="777"/>
      <c r="AA26" s="777"/>
      <c r="AB26" s="778"/>
      <c r="AC26" s="779">
        <f>IF(AC20-AC23&lt;0,ROUND((AM20+AH20)*CA24,0),AC20-AC23)</f>
        <v>0</v>
      </c>
      <c r="AD26" s="774"/>
      <c r="AE26" s="774"/>
      <c r="AF26" s="774"/>
      <c r="AG26" s="775"/>
      <c r="AH26" s="780">
        <f t="shared" ref="AH26" si="0">IF(AH20-AH23&lt;0,0,AH20-AH23)</f>
        <v>0</v>
      </c>
      <c r="AI26" s="781"/>
      <c r="AJ26" s="781"/>
      <c r="AK26" s="781"/>
      <c r="AL26" s="782"/>
      <c r="AM26" s="776">
        <f>IF(AM20-AM23&lt;0,0,AM20-AM23)</f>
        <v>0</v>
      </c>
      <c r="AN26" s="777"/>
      <c r="AO26" s="777"/>
      <c r="AP26" s="777"/>
      <c r="AQ26" s="778"/>
      <c r="AR26" s="780">
        <f t="shared" ref="AR26" si="1">IF(AR20-AR23&lt;0,0,AR20-AR23)</f>
        <v>0</v>
      </c>
      <c r="AS26" s="781"/>
      <c r="AT26" s="781"/>
      <c r="AU26" s="781"/>
      <c r="AV26" s="782"/>
      <c r="AW26" s="776">
        <f t="shared" ref="AW26" si="2">IF(AW20-AW23&lt;0,0,AW20-AW23)</f>
        <v>0</v>
      </c>
      <c r="AX26" s="777"/>
      <c r="AY26" s="777"/>
      <c r="AZ26" s="777"/>
      <c r="BA26" s="778"/>
      <c r="BB26" s="776">
        <f t="shared" ref="BB26" si="3">IF(BB20-BB23&lt;0,0,BB20-BB23)</f>
        <v>0</v>
      </c>
      <c r="BC26" s="777"/>
      <c r="BD26" s="777"/>
      <c r="BE26" s="777"/>
      <c r="BF26" s="778"/>
      <c r="BG26" s="776">
        <f t="shared" ref="BG26" si="4">IF(BG20-BG23&lt;0,0,BG20-BG23)</f>
        <v>0</v>
      </c>
      <c r="BH26" s="777"/>
      <c r="BI26" s="777"/>
      <c r="BJ26" s="777"/>
      <c r="BK26" s="778"/>
      <c r="BL26" s="776">
        <f t="shared" ref="BL26" si="5">IF(BL20-BL23&lt;0,0,BL20-BL23)</f>
        <v>0</v>
      </c>
      <c r="BM26" s="777"/>
      <c r="BN26" s="777"/>
      <c r="BO26" s="777"/>
      <c r="BP26" s="778"/>
      <c r="BQ26" s="776">
        <f t="shared" ref="BQ26" si="6">IF(BQ20-BQ23&lt;0,0,BQ20-BQ23)</f>
        <v>0</v>
      </c>
      <c r="BR26" s="777"/>
      <c r="BS26" s="777"/>
      <c r="BT26" s="777"/>
      <c r="BU26" s="778"/>
      <c r="BV26" s="776">
        <f t="shared" ref="BV26" si="7">IF(BV20-BV23&lt;0,0,BV20-BV23)</f>
        <v>0</v>
      </c>
      <c r="BW26" s="777"/>
      <c r="BX26" s="777"/>
      <c r="BY26" s="777"/>
      <c r="BZ26" s="778"/>
      <c r="CA26" s="780">
        <f>SUM(S26:BZ27)</f>
        <v>204960</v>
      </c>
      <c r="CB26" s="781"/>
      <c r="CC26" s="781"/>
      <c r="CD26" s="781"/>
      <c r="CE26" s="781"/>
      <c r="CF26" s="781"/>
      <c r="CG26" s="781"/>
      <c r="CH26" s="781"/>
      <c r="CI26" s="713" t="s">
        <v>156</v>
      </c>
      <c r="CJ26" s="713"/>
      <c r="CK26" s="773"/>
      <c r="CL26" s="705"/>
      <c r="CM26" s="705"/>
      <c r="CN26" s="705"/>
      <c r="CO26" s="705"/>
      <c r="CP26" s="705"/>
      <c r="CQ26" s="705"/>
      <c r="CR26" s="705"/>
      <c r="CS26" s="705"/>
      <c r="CT26" s="705"/>
      <c r="CU26" s="705"/>
      <c r="CV26" s="705"/>
      <c r="CW26" s="705"/>
    </row>
    <row r="27" spans="1:104" s="91" customFormat="1" ht="18" customHeight="1">
      <c r="A27" s="765"/>
      <c r="B27" s="783"/>
      <c r="C27" s="783"/>
      <c r="D27" s="783"/>
      <c r="E27" s="723"/>
      <c r="F27" s="723"/>
      <c r="G27" s="723"/>
      <c r="H27" s="723"/>
      <c r="I27" s="723"/>
      <c r="J27" s="723"/>
      <c r="K27" s="723"/>
      <c r="L27" s="723"/>
      <c r="M27" s="723"/>
      <c r="N27" s="723"/>
      <c r="O27" s="783"/>
      <c r="P27" s="783"/>
      <c r="Q27" s="783"/>
      <c r="R27" s="768"/>
      <c r="S27" s="784"/>
      <c r="T27" s="784"/>
      <c r="U27" s="784"/>
      <c r="V27" s="784"/>
      <c r="W27" s="785"/>
      <c r="X27" s="786"/>
      <c r="Y27" s="787"/>
      <c r="Z27" s="787"/>
      <c r="AA27" s="787"/>
      <c r="AB27" s="788"/>
      <c r="AC27" s="789"/>
      <c r="AD27" s="784"/>
      <c r="AE27" s="784"/>
      <c r="AF27" s="784"/>
      <c r="AG27" s="785"/>
      <c r="AH27" s="790"/>
      <c r="AI27" s="791"/>
      <c r="AJ27" s="791"/>
      <c r="AK27" s="791"/>
      <c r="AL27" s="792"/>
      <c r="AM27" s="786"/>
      <c r="AN27" s="787"/>
      <c r="AO27" s="787"/>
      <c r="AP27" s="787"/>
      <c r="AQ27" s="788"/>
      <c r="AR27" s="790"/>
      <c r="AS27" s="791"/>
      <c r="AT27" s="791"/>
      <c r="AU27" s="791"/>
      <c r="AV27" s="792"/>
      <c r="AW27" s="786"/>
      <c r="AX27" s="787"/>
      <c r="AY27" s="787"/>
      <c r="AZ27" s="787"/>
      <c r="BA27" s="788"/>
      <c r="BB27" s="786"/>
      <c r="BC27" s="787"/>
      <c r="BD27" s="787"/>
      <c r="BE27" s="787"/>
      <c r="BF27" s="788"/>
      <c r="BG27" s="786"/>
      <c r="BH27" s="787"/>
      <c r="BI27" s="787"/>
      <c r="BJ27" s="787"/>
      <c r="BK27" s="788"/>
      <c r="BL27" s="786"/>
      <c r="BM27" s="787"/>
      <c r="BN27" s="787"/>
      <c r="BO27" s="787"/>
      <c r="BP27" s="788"/>
      <c r="BQ27" s="786"/>
      <c r="BR27" s="787"/>
      <c r="BS27" s="787"/>
      <c r="BT27" s="787"/>
      <c r="BU27" s="788"/>
      <c r="BV27" s="786"/>
      <c r="BW27" s="787"/>
      <c r="BX27" s="787"/>
      <c r="BY27" s="787"/>
      <c r="BZ27" s="788"/>
      <c r="CA27" s="790"/>
      <c r="CB27" s="791"/>
      <c r="CC27" s="791"/>
      <c r="CD27" s="791"/>
      <c r="CE27" s="791"/>
      <c r="CF27" s="791"/>
      <c r="CG27" s="791"/>
      <c r="CH27" s="791"/>
      <c r="CI27" s="723"/>
      <c r="CJ27" s="723"/>
      <c r="CK27" s="768"/>
      <c r="CL27" s="705"/>
      <c r="CM27" s="705"/>
      <c r="CN27" s="705"/>
      <c r="CO27" s="705"/>
      <c r="CP27" s="705"/>
      <c r="CQ27" s="705"/>
      <c r="CR27" s="705"/>
      <c r="CS27" s="705"/>
      <c r="CT27" s="705"/>
      <c r="CU27" s="705"/>
      <c r="CV27" s="705"/>
      <c r="CW27" s="705"/>
    </row>
    <row r="28" spans="1:104" s="91" customFormat="1" ht="18" customHeight="1">
      <c r="A28" s="705"/>
      <c r="B28" s="705"/>
      <c r="C28" s="705"/>
      <c r="D28" s="705"/>
      <c r="E28" s="705"/>
      <c r="F28" s="705"/>
      <c r="G28" s="705"/>
      <c r="H28" s="705"/>
      <c r="I28" s="705"/>
      <c r="J28" s="705"/>
      <c r="K28" s="705"/>
      <c r="L28" s="705"/>
      <c r="M28" s="705"/>
      <c r="N28" s="705"/>
      <c r="O28" s="705"/>
      <c r="P28" s="705"/>
      <c r="Q28" s="705"/>
      <c r="R28" s="705"/>
      <c r="S28" s="705"/>
      <c r="T28" s="705"/>
      <c r="U28" s="705"/>
      <c r="V28" s="705"/>
      <c r="W28" s="705"/>
      <c r="X28" s="705"/>
      <c r="Y28" s="705"/>
      <c r="Z28" s="705"/>
      <c r="AA28" s="705"/>
      <c r="AB28" s="705"/>
      <c r="AC28" s="705"/>
      <c r="AD28" s="705"/>
      <c r="AE28" s="705"/>
      <c r="AF28" s="705"/>
      <c r="AG28" s="705"/>
      <c r="AH28" s="705"/>
      <c r="AI28" s="705"/>
      <c r="AJ28" s="705"/>
      <c r="AK28" s="705"/>
      <c r="AL28" s="705"/>
      <c r="AM28" s="705"/>
      <c r="AN28" s="705"/>
      <c r="AO28" s="705"/>
      <c r="AP28" s="705"/>
      <c r="AQ28" s="705"/>
      <c r="AR28" s="705"/>
      <c r="AS28" s="705"/>
      <c r="AT28" s="705"/>
      <c r="AU28" s="705"/>
      <c r="AV28" s="705"/>
      <c r="AW28" s="705"/>
      <c r="AX28" s="705"/>
      <c r="AY28" s="705"/>
      <c r="AZ28" s="705"/>
      <c r="BA28" s="705"/>
      <c r="BB28" s="705"/>
      <c r="BC28" s="705"/>
      <c r="BD28" s="705"/>
      <c r="BE28" s="705"/>
      <c r="BF28" s="705"/>
      <c r="BG28" s="705"/>
      <c r="BH28" s="705"/>
      <c r="BI28" s="705"/>
      <c r="BJ28" s="705"/>
      <c r="BK28" s="705"/>
      <c r="BL28" s="705"/>
      <c r="BM28" s="705"/>
      <c r="BN28" s="705"/>
      <c r="BO28" s="705"/>
      <c r="BP28" s="705"/>
      <c r="BQ28" s="705"/>
      <c r="BR28" s="705"/>
      <c r="BS28" s="705"/>
      <c r="BT28" s="705"/>
      <c r="BU28" s="705"/>
      <c r="BV28" s="705"/>
      <c r="BW28" s="705"/>
      <c r="BX28" s="705"/>
      <c r="BY28" s="705"/>
      <c r="BZ28" s="705"/>
      <c r="CA28" s="705"/>
      <c r="CB28" s="705"/>
      <c r="CC28" s="705"/>
      <c r="CD28" s="705"/>
      <c r="CE28" s="705"/>
      <c r="CF28" s="705"/>
      <c r="CG28" s="705"/>
      <c r="CH28" s="705"/>
      <c r="CI28" s="705"/>
      <c r="CJ28" s="705"/>
      <c r="CK28" s="705"/>
      <c r="CL28" s="705"/>
      <c r="CM28" s="705"/>
      <c r="CN28" s="705"/>
      <c r="CO28" s="705"/>
      <c r="CP28" s="705"/>
      <c r="CQ28" s="705"/>
      <c r="CR28" s="705"/>
      <c r="CS28" s="705"/>
      <c r="CT28" s="705"/>
      <c r="CU28" s="705"/>
      <c r="CV28" s="705"/>
      <c r="CW28" s="705"/>
    </row>
    <row r="29" spans="1:104" s="91" customFormat="1" ht="18" customHeight="1">
      <c r="A29" s="705"/>
      <c r="B29" s="705"/>
      <c r="C29" s="705"/>
      <c r="D29" s="705"/>
      <c r="E29" s="705"/>
      <c r="F29" s="705"/>
      <c r="G29" s="705"/>
      <c r="H29" s="705"/>
      <c r="I29" s="705"/>
      <c r="J29" s="705"/>
      <c r="K29" s="705"/>
      <c r="L29" s="705"/>
      <c r="M29" s="705"/>
      <c r="N29" s="705"/>
      <c r="O29" s="705"/>
      <c r="P29" s="705"/>
      <c r="Q29" s="705"/>
      <c r="R29" s="705"/>
      <c r="S29" s="705"/>
      <c r="T29" s="705"/>
      <c r="U29" s="705"/>
      <c r="V29" s="705"/>
      <c r="W29" s="705"/>
      <c r="X29" s="705"/>
      <c r="Y29" s="705"/>
      <c r="Z29" s="705"/>
      <c r="AA29" s="705"/>
      <c r="AB29" s="705"/>
      <c r="AC29" s="705"/>
      <c r="AD29" s="705"/>
      <c r="AE29" s="705"/>
      <c r="AF29" s="705"/>
      <c r="AG29" s="705"/>
      <c r="AH29" s="705"/>
      <c r="AI29" s="705"/>
      <c r="AJ29" s="705"/>
      <c r="AK29" s="705"/>
      <c r="AL29" s="705"/>
      <c r="AM29" s="705"/>
      <c r="AN29" s="705"/>
      <c r="AO29" s="705"/>
      <c r="AP29" s="705"/>
      <c r="AQ29" s="705"/>
      <c r="AR29" s="705"/>
      <c r="AS29" s="705"/>
      <c r="AT29" s="705"/>
      <c r="AU29" s="705"/>
      <c r="AV29" s="705"/>
      <c r="AW29" s="705"/>
      <c r="AX29" s="705"/>
      <c r="AY29" s="705"/>
      <c r="AZ29" s="705"/>
      <c r="BA29" s="705"/>
      <c r="BB29" s="705"/>
      <c r="BC29" s="705"/>
      <c r="BD29" s="705"/>
      <c r="BE29" s="705"/>
      <c r="BF29" s="705"/>
      <c r="BG29" s="705"/>
      <c r="BH29" s="705"/>
      <c r="BI29" s="705"/>
      <c r="BJ29" s="705"/>
      <c r="BK29" s="705"/>
      <c r="BL29" s="705"/>
      <c r="BM29" s="705"/>
      <c r="BN29" s="705"/>
      <c r="BO29" s="705"/>
      <c r="BP29" s="705"/>
      <c r="BQ29" s="705"/>
      <c r="BR29" s="705"/>
      <c r="BS29" s="705"/>
      <c r="BT29" s="705"/>
      <c r="BU29" s="705"/>
      <c r="BV29" s="705"/>
      <c r="BW29" s="705"/>
      <c r="BX29" s="705"/>
      <c r="BY29" s="705"/>
      <c r="BZ29" s="705"/>
      <c r="CA29" s="705"/>
      <c r="CB29" s="705"/>
      <c r="CC29" s="705"/>
      <c r="CD29" s="705"/>
      <c r="CE29" s="705"/>
      <c r="CF29" s="705"/>
      <c r="CG29" s="705"/>
      <c r="CH29" s="705"/>
      <c r="CI29" s="705"/>
      <c r="CJ29" s="705"/>
      <c r="CK29" s="705"/>
      <c r="CL29" s="705"/>
      <c r="CM29" s="705"/>
      <c r="CN29" s="705"/>
      <c r="CO29" s="705"/>
      <c r="CP29" s="705"/>
      <c r="CQ29" s="705"/>
      <c r="CR29" s="705"/>
      <c r="CS29" s="705"/>
      <c r="CT29" s="705"/>
      <c r="CU29" s="705"/>
      <c r="CV29" s="705"/>
      <c r="CW29" s="705"/>
    </row>
    <row r="30" spans="1:104" s="91" customFormat="1" ht="18" customHeight="1">
      <c r="A30" s="705"/>
      <c r="B30" s="705"/>
      <c r="C30" s="705"/>
      <c r="D30" s="705"/>
      <c r="E30" s="705"/>
      <c r="F30" s="705"/>
      <c r="G30" s="705"/>
      <c r="H30" s="705"/>
      <c r="I30" s="705"/>
      <c r="J30" s="705"/>
      <c r="K30" s="705"/>
      <c r="L30" s="705"/>
      <c r="M30" s="705"/>
      <c r="N30" s="705"/>
      <c r="O30" s="705"/>
      <c r="P30" s="705"/>
      <c r="Q30" s="705"/>
      <c r="R30" s="705"/>
      <c r="S30" s="705"/>
      <c r="T30" s="705"/>
      <c r="U30" s="705"/>
      <c r="V30" s="705"/>
      <c r="W30" s="705"/>
      <c r="X30" s="705"/>
      <c r="Y30" s="705"/>
      <c r="Z30" s="705"/>
      <c r="AA30" s="705"/>
      <c r="AB30" s="705"/>
      <c r="AC30" s="705"/>
      <c r="AD30" s="705"/>
      <c r="AE30" s="705"/>
      <c r="AF30" s="705"/>
      <c r="AG30" s="705"/>
      <c r="AH30" s="705"/>
      <c r="AI30" s="705"/>
      <c r="AJ30" s="705"/>
      <c r="AK30" s="705"/>
      <c r="AL30" s="705"/>
      <c r="AM30" s="705"/>
      <c r="AN30" s="705"/>
      <c r="AO30" s="705"/>
      <c r="AP30" s="705"/>
      <c r="AQ30" s="705"/>
      <c r="AR30" s="705"/>
      <c r="AS30" s="705"/>
      <c r="AT30" s="705"/>
      <c r="AU30" s="705"/>
      <c r="AV30" s="705"/>
      <c r="AW30" s="705"/>
      <c r="AX30" s="705"/>
      <c r="AY30" s="705"/>
      <c r="AZ30" s="705"/>
      <c r="BA30" s="705"/>
      <c r="BB30" s="705"/>
      <c r="BC30" s="705"/>
      <c r="BD30" s="705"/>
      <c r="BE30" s="705"/>
      <c r="BF30" s="705"/>
      <c r="BG30" s="705"/>
      <c r="BH30" s="705"/>
      <c r="BI30" s="705"/>
      <c r="BJ30" s="705"/>
      <c r="BK30" s="705"/>
      <c r="BL30" s="705"/>
      <c r="BM30" s="705"/>
      <c r="BN30" s="705"/>
      <c r="BO30" s="705"/>
      <c r="BP30" s="705"/>
      <c r="BQ30" s="705"/>
      <c r="BR30" s="705"/>
      <c r="BS30" s="705"/>
      <c r="BT30" s="705"/>
      <c r="BU30" s="705"/>
      <c r="BV30" s="705"/>
      <c r="BW30" s="705"/>
      <c r="BX30" s="705"/>
      <c r="BY30" s="705"/>
      <c r="BZ30" s="705"/>
      <c r="CA30" s="705"/>
      <c r="CB30" s="705"/>
      <c r="CC30" s="705"/>
      <c r="CD30" s="705"/>
      <c r="CE30" s="705"/>
      <c r="CF30" s="705"/>
      <c r="CG30" s="705"/>
      <c r="CH30" s="705"/>
      <c r="CI30" s="705"/>
      <c r="CJ30" s="705"/>
      <c r="CK30" s="705"/>
      <c r="CL30" s="705"/>
      <c r="CM30" s="705"/>
      <c r="CN30" s="705"/>
      <c r="CO30" s="705"/>
      <c r="CP30" s="705"/>
      <c r="CQ30" s="705"/>
      <c r="CR30" s="705"/>
      <c r="CS30" s="705"/>
      <c r="CT30" s="705"/>
      <c r="CU30" s="705"/>
      <c r="CV30" s="705"/>
      <c r="CW30" s="705"/>
    </row>
    <row r="31" spans="1:104" s="91" customFormat="1" ht="20.25" customHeight="1">
      <c r="A31" s="705"/>
      <c r="B31" s="705"/>
      <c r="C31" s="705"/>
      <c r="D31" s="705"/>
      <c r="E31" s="705"/>
      <c r="F31" s="705"/>
      <c r="G31" s="705"/>
      <c r="H31" s="705"/>
      <c r="I31" s="705"/>
      <c r="J31" s="705"/>
      <c r="K31" s="705"/>
      <c r="L31" s="705"/>
      <c r="M31" s="705"/>
      <c r="N31" s="705"/>
      <c r="O31" s="705"/>
      <c r="P31" s="705"/>
      <c r="Q31" s="705"/>
      <c r="R31" s="705"/>
      <c r="S31" s="705"/>
      <c r="T31" s="705"/>
      <c r="U31" s="705"/>
      <c r="V31" s="705"/>
      <c r="W31" s="705"/>
      <c r="X31" s="705"/>
      <c r="Y31" s="705"/>
      <c r="Z31" s="705"/>
      <c r="AA31" s="705"/>
      <c r="AB31" s="705"/>
      <c r="AC31" s="705"/>
      <c r="AD31" s="705"/>
      <c r="AE31" s="705"/>
      <c r="AF31" s="705"/>
      <c r="AG31" s="705"/>
      <c r="AH31" s="705"/>
      <c r="AI31" s="705"/>
      <c r="AJ31" s="705"/>
      <c r="AK31" s="705"/>
      <c r="AL31" s="705"/>
      <c r="AM31" s="705"/>
      <c r="AN31" s="705"/>
      <c r="AO31" s="705"/>
      <c r="AP31" s="705"/>
      <c r="AQ31" s="705"/>
      <c r="AR31" s="705"/>
      <c r="AS31" s="705"/>
      <c r="AT31" s="705"/>
      <c r="AU31" s="705"/>
      <c r="AV31" s="705"/>
      <c r="AW31" s="705"/>
      <c r="AX31" s="705"/>
      <c r="AY31" s="705"/>
      <c r="AZ31" s="705"/>
      <c r="BA31" s="705"/>
      <c r="BB31" s="705"/>
      <c r="BC31" s="705"/>
      <c r="BD31" s="705"/>
      <c r="BE31" s="705"/>
      <c r="BF31" s="705"/>
      <c r="BG31" s="705"/>
      <c r="BH31" s="705"/>
      <c r="BI31" s="705"/>
      <c r="BJ31" s="705"/>
      <c r="BK31" s="705"/>
      <c r="BL31" s="705"/>
      <c r="BM31" s="705"/>
      <c r="BN31" s="705"/>
      <c r="BO31" s="705"/>
      <c r="BP31" s="705"/>
      <c r="BQ31" s="705"/>
      <c r="BR31" s="705"/>
      <c r="BS31" s="705"/>
      <c r="BT31" s="705"/>
      <c r="BU31" s="705"/>
      <c r="BV31" s="705"/>
      <c r="BW31" s="705"/>
      <c r="BX31" s="705"/>
      <c r="BY31" s="705"/>
      <c r="BZ31" s="705"/>
      <c r="CA31" s="705"/>
      <c r="CB31" s="705"/>
      <c r="CC31" s="705"/>
      <c r="CD31" s="705"/>
      <c r="CE31" s="705"/>
      <c r="CF31" s="705"/>
      <c r="CG31" s="705"/>
      <c r="CH31" s="705"/>
      <c r="CI31" s="705"/>
      <c r="CJ31" s="705"/>
      <c r="CK31" s="705"/>
      <c r="CL31" s="705"/>
      <c r="CM31" s="705"/>
      <c r="CN31" s="705"/>
      <c r="CO31" s="705"/>
      <c r="CP31" s="705"/>
      <c r="CQ31" s="705"/>
      <c r="CR31" s="705"/>
      <c r="CS31" s="705"/>
      <c r="CT31" s="705"/>
      <c r="CU31" s="705"/>
      <c r="CV31" s="705"/>
      <c r="CW31" s="705"/>
    </row>
    <row r="32" spans="1:104" s="91" customFormat="1" ht="20.25" customHeight="1">
      <c r="A32" s="705"/>
      <c r="B32" s="705"/>
      <c r="C32" s="705"/>
      <c r="D32" s="705"/>
      <c r="E32" s="705"/>
      <c r="F32" s="705"/>
      <c r="G32" s="705"/>
      <c r="H32" s="705"/>
      <c r="I32" s="705"/>
      <c r="J32" s="705"/>
      <c r="K32" s="705"/>
      <c r="L32" s="705"/>
      <c r="M32" s="705"/>
      <c r="N32" s="705"/>
      <c r="O32" s="705"/>
      <c r="P32" s="705"/>
      <c r="Q32" s="705"/>
      <c r="R32" s="705"/>
      <c r="S32" s="705"/>
      <c r="T32" s="705"/>
      <c r="U32" s="705"/>
      <c r="V32" s="705"/>
      <c r="W32" s="705"/>
      <c r="X32" s="705"/>
      <c r="Y32" s="705"/>
      <c r="Z32" s="705"/>
      <c r="AA32" s="705"/>
      <c r="AB32" s="705"/>
      <c r="AC32" s="705"/>
      <c r="AD32" s="705"/>
      <c r="AE32" s="705"/>
      <c r="AF32" s="705"/>
      <c r="AG32" s="705"/>
      <c r="AH32" s="705"/>
      <c r="AI32" s="705"/>
      <c r="AJ32" s="705"/>
      <c r="AK32" s="705"/>
      <c r="AL32" s="705"/>
      <c r="AM32" s="705"/>
      <c r="AN32" s="705"/>
      <c r="AO32" s="705"/>
      <c r="AP32" s="705"/>
      <c r="AQ32" s="705"/>
      <c r="AR32" s="705"/>
      <c r="AS32" s="705"/>
      <c r="AT32" s="705"/>
      <c r="AU32" s="705"/>
      <c r="AV32" s="705"/>
      <c r="AW32" s="705"/>
      <c r="AX32" s="705"/>
      <c r="AY32" s="705"/>
      <c r="AZ32" s="705"/>
      <c r="BA32" s="705"/>
      <c r="BB32" s="705"/>
      <c r="BC32" s="705"/>
      <c r="BD32" s="705"/>
      <c r="BE32" s="705"/>
      <c r="BF32" s="705"/>
      <c r="BG32" s="705"/>
      <c r="BH32" s="705"/>
      <c r="BI32" s="705"/>
      <c r="BJ32" s="705"/>
      <c r="BK32" s="705"/>
      <c r="BL32" s="705"/>
      <c r="BM32" s="705"/>
      <c r="BN32" s="705"/>
      <c r="BO32" s="705"/>
      <c r="BP32" s="705"/>
      <c r="BQ32" s="705"/>
      <c r="BR32" s="705"/>
      <c r="BS32" s="705"/>
      <c r="BT32" s="705"/>
      <c r="BU32" s="705"/>
      <c r="BV32" s="705"/>
      <c r="BW32" s="705"/>
      <c r="BX32" s="705"/>
      <c r="BY32" s="705"/>
      <c r="BZ32" s="705"/>
      <c r="CA32" s="705"/>
      <c r="CB32" s="705"/>
      <c r="CC32" s="705"/>
      <c r="CD32" s="705"/>
      <c r="CE32" s="705"/>
      <c r="CF32" s="705"/>
      <c r="CG32" s="705"/>
      <c r="CH32" s="705"/>
      <c r="CI32" s="705"/>
      <c r="CJ32" s="705"/>
      <c r="CK32" s="705"/>
      <c r="CL32" s="705"/>
      <c r="CM32" s="705"/>
      <c r="CN32" s="705"/>
      <c r="CO32" s="705"/>
      <c r="CP32" s="705"/>
      <c r="CQ32" s="705"/>
      <c r="CR32" s="705"/>
      <c r="CS32" s="705"/>
      <c r="CT32" s="705"/>
      <c r="CU32" s="705"/>
      <c r="CV32" s="705"/>
      <c r="CW32" s="705"/>
    </row>
    <row r="33" spans="1:101" s="91" customFormat="1" ht="20.25" customHeight="1">
      <c r="A33" s="705"/>
      <c r="B33" s="705"/>
      <c r="C33" s="705"/>
      <c r="D33" s="705"/>
      <c r="E33" s="705"/>
      <c r="F33" s="705"/>
      <c r="G33" s="705"/>
      <c r="H33" s="705"/>
      <c r="I33" s="705"/>
      <c r="J33" s="705"/>
      <c r="K33" s="705"/>
      <c r="L33" s="705"/>
      <c r="M33" s="705"/>
      <c r="N33" s="705"/>
      <c r="O33" s="705"/>
      <c r="P33" s="705"/>
      <c r="Q33" s="705"/>
      <c r="R33" s="705"/>
      <c r="S33" s="705"/>
      <c r="T33" s="705"/>
      <c r="U33" s="705"/>
      <c r="V33" s="705"/>
      <c r="W33" s="705"/>
      <c r="X33" s="705"/>
      <c r="Y33" s="705"/>
      <c r="Z33" s="705"/>
      <c r="AA33" s="705"/>
      <c r="AB33" s="705"/>
      <c r="AC33" s="705"/>
      <c r="AD33" s="705"/>
      <c r="AE33" s="705"/>
      <c r="AF33" s="705"/>
      <c r="AG33" s="705"/>
      <c r="AH33" s="705"/>
      <c r="AI33" s="705"/>
      <c r="AJ33" s="705"/>
      <c r="AK33" s="705"/>
      <c r="AL33" s="705"/>
      <c r="AM33" s="705"/>
      <c r="AN33" s="705"/>
      <c r="AO33" s="705"/>
      <c r="AP33" s="705"/>
      <c r="AQ33" s="705"/>
      <c r="AR33" s="705"/>
      <c r="AS33" s="705"/>
      <c r="AT33" s="705"/>
      <c r="AU33" s="705"/>
      <c r="AV33" s="705"/>
      <c r="AW33" s="705"/>
      <c r="AX33" s="705"/>
      <c r="AY33" s="705"/>
      <c r="AZ33" s="705"/>
      <c r="BA33" s="705"/>
      <c r="BB33" s="705"/>
      <c r="BC33" s="705"/>
      <c r="BD33" s="705"/>
      <c r="BE33" s="705"/>
      <c r="BF33" s="705"/>
      <c r="BG33" s="705"/>
      <c r="BH33" s="705"/>
      <c r="BI33" s="705"/>
      <c r="BJ33" s="705"/>
      <c r="BK33" s="705"/>
      <c r="BL33" s="705"/>
      <c r="BM33" s="705"/>
      <c r="BN33" s="705"/>
      <c r="BO33" s="705"/>
      <c r="BP33" s="705"/>
      <c r="BQ33" s="705"/>
      <c r="BR33" s="705"/>
      <c r="BS33" s="705"/>
      <c r="BT33" s="705"/>
      <c r="BU33" s="705"/>
      <c r="BV33" s="705"/>
      <c r="BW33" s="705"/>
      <c r="BX33" s="705"/>
      <c r="BY33" s="705"/>
      <c r="BZ33" s="705"/>
      <c r="CA33" s="705"/>
      <c r="CB33" s="705"/>
      <c r="CC33" s="705"/>
      <c r="CD33" s="705"/>
      <c r="CE33" s="705"/>
      <c r="CF33" s="705"/>
      <c r="CG33" s="705"/>
      <c r="CH33" s="705"/>
      <c r="CI33" s="705"/>
      <c r="CJ33" s="705"/>
      <c r="CK33" s="705"/>
      <c r="CL33" s="705"/>
      <c r="CM33" s="705"/>
      <c r="CN33" s="705"/>
      <c r="CO33" s="705"/>
      <c r="CP33" s="705"/>
      <c r="CQ33" s="705"/>
      <c r="CR33" s="705"/>
      <c r="CS33" s="705"/>
      <c r="CT33" s="705"/>
      <c r="CU33" s="705"/>
      <c r="CV33" s="705"/>
      <c r="CW33" s="705"/>
    </row>
    <row r="34" spans="1:101" s="91" customFormat="1" ht="20.25" customHeight="1">
      <c r="A34" s="705"/>
      <c r="B34" s="705"/>
      <c r="C34" s="705"/>
      <c r="D34" s="705"/>
      <c r="E34" s="705"/>
      <c r="F34" s="705"/>
      <c r="G34" s="705"/>
      <c r="H34" s="705"/>
      <c r="I34" s="705"/>
      <c r="J34" s="705"/>
      <c r="K34" s="705"/>
      <c r="L34" s="705"/>
      <c r="M34" s="705"/>
      <c r="N34" s="705"/>
      <c r="O34" s="705"/>
      <c r="P34" s="705"/>
      <c r="Q34" s="705"/>
      <c r="R34" s="705"/>
      <c r="S34" s="705"/>
      <c r="T34" s="705"/>
      <c r="U34" s="705"/>
      <c r="V34" s="705"/>
      <c r="W34" s="705"/>
      <c r="X34" s="705"/>
      <c r="Y34" s="705"/>
      <c r="Z34" s="705"/>
      <c r="AA34" s="705"/>
      <c r="AB34" s="705"/>
      <c r="AC34" s="705"/>
      <c r="AD34" s="705"/>
      <c r="AE34" s="705"/>
      <c r="AF34" s="705"/>
      <c r="AG34" s="705"/>
      <c r="AH34" s="705"/>
      <c r="AI34" s="705"/>
      <c r="AJ34" s="705"/>
      <c r="AK34" s="705"/>
      <c r="AL34" s="705"/>
      <c r="AM34" s="705"/>
      <c r="AN34" s="705"/>
      <c r="AO34" s="705"/>
      <c r="AP34" s="705"/>
      <c r="AQ34" s="705"/>
      <c r="AR34" s="705"/>
      <c r="AS34" s="705"/>
      <c r="AT34" s="705"/>
      <c r="AU34" s="705"/>
      <c r="AV34" s="705"/>
      <c r="AW34" s="705"/>
      <c r="AX34" s="705"/>
      <c r="AY34" s="705"/>
      <c r="AZ34" s="705"/>
      <c r="BA34" s="705"/>
      <c r="BB34" s="705"/>
      <c r="BC34" s="705"/>
      <c r="BD34" s="705"/>
      <c r="BE34" s="705"/>
      <c r="BF34" s="705"/>
      <c r="BG34" s="705"/>
      <c r="BH34" s="705"/>
      <c r="BI34" s="705"/>
      <c r="BJ34" s="705"/>
      <c r="BK34" s="705"/>
      <c r="BL34" s="705"/>
      <c r="BM34" s="705"/>
      <c r="BN34" s="705"/>
      <c r="BO34" s="705"/>
      <c r="BP34" s="705"/>
      <c r="BQ34" s="705"/>
      <c r="BR34" s="705"/>
      <c r="BS34" s="705"/>
      <c r="BT34" s="705"/>
      <c r="BU34" s="705"/>
      <c r="BV34" s="705"/>
      <c r="BW34" s="705"/>
      <c r="BX34" s="705"/>
      <c r="BY34" s="705"/>
      <c r="BZ34" s="705"/>
      <c r="CA34" s="705"/>
      <c r="CB34" s="705"/>
      <c r="CC34" s="705"/>
      <c r="CD34" s="705"/>
      <c r="CE34" s="705"/>
      <c r="CF34" s="705"/>
      <c r="CG34" s="705"/>
      <c r="CH34" s="705"/>
      <c r="CI34" s="705"/>
      <c r="CJ34" s="705"/>
      <c r="CK34" s="705"/>
      <c r="CL34" s="705"/>
      <c r="CM34" s="705"/>
      <c r="CN34" s="705"/>
      <c r="CO34" s="705"/>
      <c r="CP34" s="705"/>
      <c r="CQ34" s="705"/>
      <c r="CR34" s="705"/>
      <c r="CS34" s="705"/>
      <c r="CT34" s="705"/>
      <c r="CU34" s="705"/>
      <c r="CV34" s="705"/>
      <c r="CW34" s="705"/>
    </row>
    <row r="35" spans="1:101" s="91" customFormat="1" ht="20.25" customHeight="1">
      <c r="A35" s="705"/>
      <c r="B35" s="705"/>
      <c r="C35" s="705"/>
      <c r="D35" s="705"/>
      <c r="E35" s="705"/>
      <c r="F35" s="705"/>
      <c r="G35" s="705"/>
      <c r="H35" s="705"/>
      <c r="I35" s="705"/>
      <c r="J35" s="705"/>
      <c r="K35" s="705"/>
      <c r="L35" s="705"/>
      <c r="M35" s="705"/>
      <c r="N35" s="705"/>
      <c r="O35" s="705"/>
      <c r="P35" s="705"/>
      <c r="Q35" s="705"/>
      <c r="R35" s="705"/>
      <c r="S35" s="705"/>
      <c r="T35" s="705"/>
      <c r="U35" s="705"/>
      <c r="V35" s="705"/>
      <c r="W35" s="705"/>
      <c r="X35" s="705"/>
      <c r="Y35" s="705"/>
      <c r="Z35" s="705"/>
      <c r="AA35" s="705"/>
      <c r="AB35" s="705"/>
      <c r="AC35" s="705"/>
      <c r="AD35" s="705"/>
      <c r="AE35" s="705"/>
      <c r="AF35" s="705"/>
      <c r="AG35" s="705"/>
      <c r="AH35" s="705"/>
      <c r="AI35" s="705"/>
      <c r="AJ35" s="705"/>
      <c r="AK35" s="705"/>
      <c r="AL35" s="705"/>
      <c r="AM35" s="705"/>
      <c r="AN35" s="705"/>
      <c r="AO35" s="705"/>
      <c r="AP35" s="705"/>
      <c r="AQ35" s="705"/>
      <c r="AR35" s="705"/>
      <c r="AS35" s="705"/>
      <c r="AT35" s="705"/>
      <c r="AU35" s="705"/>
      <c r="AV35" s="705"/>
      <c r="AW35" s="705"/>
      <c r="AX35" s="705"/>
      <c r="AY35" s="705"/>
      <c r="AZ35" s="705"/>
      <c r="BA35" s="705"/>
      <c r="BB35" s="705"/>
      <c r="BC35" s="705"/>
      <c r="BD35" s="705"/>
      <c r="BE35" s="705"/>
      <c r="BF35" s="705"/>
      <c r="BG35" s="705"/>
      <c r="BH35" s="705"/>
      <c r="BI35" s="705"/>
      <c r="BJ35" s="705"/>
      <c r="BK35" s="705"/>
      <c r="BL35" s="705"/>
      <c r="BM35" s="705"/>
      <c r="BN35" s="705"/>
      <c r="BO35" s="705"/>
      <c r="BP35" s="705"/>
      <c r="BQ35" s="705"/>
      <c r="BR35" s="705"/>
      <c r="BS35" s="705"/>
      <c r="BT35" s="705"/>
      <c r="BU35" s="705"/>
      <c r="BV35" s="705"/>
      <c r="BW35" s="705"/>
      <c r="BX35" s="705"/>
      <c r="BY35" s="705"/>
      <c r="BZ35" s="705"/>
      <c r="CA35" s="705"/>
      <c r="CB35" s="705"/>
      <c r="CC35" s="705"/>
      <c r="CD35" s="705"/>
      <c r="CE35" s="705"/>
      <c r="CF35" s="705"/>
      <c r="CG35" s="705"/>
      <c r="CH35" s="705"/>
      <c r="CI35" s="705"/>
      <c r="CJ35" s="705"/>
      <c r="CK35" s="705"/>
      <c r="CL35" s="705"/>
      <c r="CM35" s="705"/>
      <c r="CN35" s="705"/>
      <c r="CO35" s="705"/>
      <c r="CP35" s="705"/>
      <c r="CQ35" s="705"/>
      <c r="CR35" s="705"/>
      <c r="CS35" s="705"/>
      <c r="CT35" s="705"/>
      <c r="CU35" s="705"/>
      <c r="CV35" s="705"/>
      <c r="CW35" s="705"/>
    </row>
    <row r="36" spans="1:101" s="91" customFormat="1" ht="20.25" customHeight="1">
      <c r="A36" s="705"/>
      <c r="B36" s="705"/>
      <c r="C36" s="705"/>
      <c r="D36" s="705"/>
      <c r="E36" s="705"/>
      <c r="F36" s="705"/>
      <c r="G36" s="705"/>
      <c r="H36" s="705"/>
      <c r="I36" s="705"/>
      <c r="J36" s="705"/>
      <c r="K36" s="705"/>
      <c r="L36" s="705"/>
      <c r="M36" s="705"/>
      <c r="N36" s="705"/>
      <c r="O36" s="705"/>
      <c r="P36" s="705"/>
      <c r="Q36" s="705"/>
      <c r="R36" s="705"/>
      <c r="S36" s="705"/>
      <c r="T36" s="705"/>
      <c r="U36" s="705"/>
      <c r="V36" s="705"/>
      <c r="W36" s="705"/>
      <c r="X36" s="705"/>
      <c r="Y36" s="705"/>
      <c r="Z36" s="705"/>
      <c r="AA36" s="705"/>
      <c r="AB36" s="705"/>
      <c r="AC36" s="705"/>
      <c r="AD36" s="705"/>
      <c r="AE36" s="705"/>
      <c r="AF36" s="705"/>
      <c r="AG36" s="705"/>
      <c r="AH36" s="705"/>
      <c r="AI36" s="705"/>
      <c r="AJ36" s="705"/>
      <c r="AK36" s="705"/>
      <c r="AL36" s="705"/>
      <c r="AM36" s="705"/>
      <c r="AN36" s="705"/>
      <c r="AO36" s="705"/>
      <c r="AP36" s="705"/>
      <c r="AQ36" s="705"/>
      <c r="AR36" s="705"/>
      <c r="AS36" s="705"/>
      <c r="AT36" s="705"/>
      <c r="AU36" s="705"/>
      <c r="AV36" s="705"/>
      <c r="AW36" s="705"/>
      <c r="AX36" s="705"/>
      <c r="AY36" s="705"/>
      <c r="AZ36" s="705"/>
      <c r="BA36" s="705"/>
      <c r="BB36" s="705"/>
      <c r="BC36" s="705"/>
      <c r="BD36" s="705"/>
      <c r="BE36" s="705"/>
      <c r="BF36" s="705"/>
      <c r="BG36" s="705"/>
      <c r="BH36" s="705"/>
      <c r="BI36" s="705"/>
      <c r="BJ36" s="705"/>
      <c r="BK36" s="705"/>
      <c r="BL36" s="705"/>
      <c r="BM36" s="705"/>
      <c r="BN36" s="705"/>
      <c r="BO36" s="705"/>
      <c r="BP36" s="705"/>
      <c r="BQ36" s="705"/>
      <c r="BR36" s="705"/>
      <c r="BS36" s="705"/>
      <c r="BT36" s="705"/>
      <c r="BU36" s="705"/>
      <c r="BV36" s="705"/>
      <c r="BW36" s="705"/>
      <c r="BX36" s="705"/>
      <c r="BY36" s="705"/>
      <c r="BZ36" s="705"/>
      <c r="CA36" s="705"/>
      <c r="CB36" s="705"/>
      <c r="CC36" s="705"/>
      <c r="CD36" s="705"/>
      <c r="CE36" s="705"/>
      <c r="CF36" s="705"/>
      <c r="CG36" s="705"/>
      <c r="CH36" s="705"/>
      <c r="CI36" s="705"/>
      <c r="CJ36" s="705"/>
      <c r="CK36" s="705"/>
      <c r="CL36" s="705"/>
      <c r="CM36" s="705"/>
      <c r="CN36" s="705"/>
      <c r="CO36" s="705"/>
      <c r="CP36" s="705"/>
      <c r="CQ36" s="705"/>
      <c r="CR36" s="705"/>
      <c r="CS36" s="705"/>
      <c r="CT36" s="705"/>
      <c r="CU36" s="705"/>
      <c r="CV36" s="705"/>
      <c r="CW36" s="705"/>
    </row>
    <row r="37" spans="1:101" s="91" customFormat="1" ht="20.25" customHeight="1">
      <c r="A37" s="705"/>
      <c r="B37" s="705"/>
      <c r="C37" s="705"/>
      <c r="D37" s="705"/>
      <c r="E37" s="705"/>
      <c r="F37" s="705"/>
      <c r="G37" s="705"/>
      <c r="H37" s="705"/>
      <c r="I37" s="705"/>
      <c r="J37" s="705"/>
      <c r="K37" s="705"/>
      <c r="L37" s="705"/>
      <c r="M37" s="705"/>
      <c r="N37" s="705"/>
      <c r="O37" s="705"/>
      <c r="P37" s="705"/>
      <c r="Q37" s="705"/>
      <c r="R37" s="705"/>
      <c r="S37" s="705"/>
      <c r="T37" s="705"/>
      <c r="U37" s="705"/>
      <c r="V37" s="705"/>
      <c r="W37" s="705"/>
      <c r="X37" s="705"/>
      <c r="Y37" s="705"/>
      <c r="Z37" s="705"/>
      <c r="AA37" s="705"/>
      <c r="AB37" s="705"/>
      <c r="AC37" s="705"/>
      <c r="AD37" s="705"/>
      <c r="AE37" s="705"/>
      <c r="AF37" s="705"/>
      <c r="AG37" s="705"/>
      <c r="AH37" s="705"/>
      <c r="AI37" s="705"/>
      <c r="AJ37" s="705"/>
      <c r="AK37" s="705"/>
      <c r="AL37" s="705"/>
      <c r="AM37" s="705"/>
      <c r="AN37" s="705"/>
      <c r="AO37" s="705"/>
      <c r="AP37" s="705"/>
      <c r="AQ37" s="705"/>
      <c r="AR37" s="705"/>
      <c r="AS37" s="705"/>
      <c r="AT37" s="705"/>
      <c r="AU37" s="705"/>
      <c r="AV37" s="705"/>
      <c r="AW37" s="705"/>
      <c r="AX37" s="705"/>
      <c r="AY37" s="705"/>
      <c r="AZ37" s="705"/>
      <c r="BA37" s="705"/>
      <c r="BB37" s="705"/>
      <c r="BC37" s="705"/>
      <c r="BD37" s="705"/>
      <c r="BE37" s="705"/>
      <c r="BF37" s="705"/>
      <c r="BG37" s="705"/>
      <c r="BH37" s="705"/>
      <c r="BI37" s="705"/>
      <c r="BJ37" s="705"/>
      <c r="BK37" s="705"/>
      <c r="BL37" s="705"/>
      <c r="BM37" s="705"/>
      <c r="BN37" s="705"/>
      <c r="BO37" s="705"/>
      <c r="BP37" s="705"/>
      <c r="BQ37" s="705"/>
      <c r="BR37" s="705"/>
      <c r="BS37" s="705"/>
      <c r="BT37" s="705"/>
      <c r="BU37" s="705"/>
      <c r="BV37" s="705"/>
      <c r="BW37" s="705"/>
      <c r="BX37" s="705"/>
      <c r="BY37" s="705"/>
      <c r="BZ37" s="705"/>
      <c r="CA37" s="705"/>
      <c r="CB37" s="705"/>
      <c r="CC37" s="705"/>
      <c r="CD37" s="705"/>
      <c r="CE37" s="705"/>
      <c r="CF37" s="705"/>
      <c r="CG37" s="705"/>
      <c r="CH37" s="705"/>
      <c r="CI37" s="705"/>
      <c r="CJ37" s="705"/>
      <c r="CK37" s="705"/>
      <c r="CL37" s="705"/>
      <c r="CM37" s="705"/>
      <c r="CN37" s="705"/>
      <c r="CO37" s="705"/>
      <c r="CP37" s="705"/>
      <c r="CQ37" s="705"/>
      <c r="CR37" s="705"/>
      <c r="CS37" s="705"/>
      <c r="CT37" s="705"/>
      <c r="CU37" s="705"/>
      <c r="CV37" s="705"/>
      <c r="CW37" s="705"/>
    </row>
    <row r="38" spans="1:101" s="91" customFormat="1" ht="20.25" customHeight="1">
      <c r="A38" s="705"/>
      <c r="B38" s="705"/>
      <c r="C38" s="705"/>
      <c r="D38" s="705"/>
      <c r="E38" s="705"/>
      <c r="F38" s="705"/>
      <c r="G38" s="705"/>
      <c r="H38" s="705"/>
      <c r="I38" s="705"/>
      <c r="J38" s="705"/>
      <c r="K38" s="705"/>
      <c r="L38" s="705"/>
      <c r="M38" s="705"/>
      <c r="N38" s="705"/>
      <c r="O38" s="705"/>
      <c r="P38" s="705"/>
      <c r="Q38" s="705"/>
      <c r="R38" s="705"/>
      <c r="S38" s="705"/>
      <c r="T38" s="705"/>
      <c r="U38" s="705"/>
      <c r="V38" s="705"/>
      <c r="W38" s="705"/>
      <c r="X38" s="705"/>
      <c r="Y38" s="705"/>
      <c r="Z38" s="705"/>
      <c r="AA38" s="705"/>
      <c r="AB38" s="705"/>
      <c r="AC38" s="705"/>
      <c r="AD38" s="705"/>
      <c r="AE38" s="705"/>
      <c r="AF38" s="705"/>
      <c r="AG38" s="705"/>
      <c r="AH38" s="705"/>
      <c r="AI38" s="705"/>
      <c r="AJ38" s="705"/>
      <c r="AK38" s="705"/>
      <c r="AL38" s="705"/>
      <c r="AM38" s="705"/>
      <c r="AN38" s="705"/>
      <c r="AO38" s="705"/>
      <c r="AP38" s="705"/>
      <c r="AQ38" s="705"/>
      <c r="AR38" s="705"/>
      <c r="AS38" s="705"/>
      <c r="AT38" s="705"/>
      <c r="AU38" s="705"/>
      <c r="AV38" s="705"/>
      <c r="AW38" s="705"/>
      <c r="AX38" s="705"/>
      <c r="AY38" s="705"/>
      <c r="AZ38" s="705"/>
      <c r="BA38" s="705"/>
      <c r="BB38" s="705"/>
      <c r="BC38" s="705"/>
      <c r="BD38" s="705"/>
      <c r="BE38" s="705"/>
      <c r="BF38" s="705"/>
      <c r="BG38" s="705"/>
      <c r="BH38" s="705"/>
      <c r="BI38" s="705"/>
      <c r="BJ38" s="705"/>
      <c r="BK38" s="705"/>
      <c r="BL38" s="705"/>
      <c r="BM38" s="705"/>
      <c r="BN38" s="705"/>
      <c r="BO38" s="705"/>
      <c r="BP38" s="705"/>
      <c r="BQ38" s="705"/>
      <c r="BR38" s="705"/>
      <c r="BS38" s="705"/>
      <c r="BT38" s="705"/>
      <c r="BU38" s="705"/>
      <c r="BV38" s="705"/>
      <c r="BW38" s="705"/>
      <c r="BX38" s="705"/>
      <c r="BY38" s="705"/>
      <c r="BZ38" s="705"/>
      <c r="CA38" s="705"/>
      <c r="CB38" s="705"/>
      <c r="CC38" s="705"/>
      <c r="CD38" s="705"/>
      <c r="CE38" s="705"/>
      <c r="CF38" s="705"/>
      <c r="CG38" s="705"/>
      <c r="CH38" s="705"/>
      <c r="CI38" s="705"/>
      <c r="CJ38" s="705"/>
      <c r="CK38" s="705"/>
      <c r="CL38" s="705"/>
      <c r="CM38" s="705"/>
      <c r="CN38" s="705"/>
      <c r="CO38" s="705"/>
      <c r="CP38" s="705"/>
      <c r="CQ38" s="705"/>
      <c r="CR38" s="705"/>
      <c r="CS38" s="705"/>
      <c r="CT38" s="705"/>
      <c r="CU38" s="705"/>
      <c r="CV38" s="705"/>
      <c r="CW38" s="705"/>
    </row>
    <row r="39" spans="1:101" s="91" customFormat="1" ht="20.25" customHeight="1">
      <c r="A39" s="705"/>
      <c r="B39" s="705"/>
      <c r="C39" s="705"/>
      <c r="D39" s="705"/>
      <c r="E39" s="705"/>
      <c r="F39" s="705"/>
      <c r="G39" s="705"/>
      <c r="H39" s="705"/>
      <c r="I39" s="705"/>
      <c r="J39" s="705"/>
      <c r="K39" s="705"/>
      <c r="L39" s="705"/>
      <c r="M39" s="705"/>
      <c r="N39" s="705"/>
      <c r="O39" s="705"/>
      <c r="P39" s="705"/>
      <c r="Q39" s="705"/>
      <c r="R39" s="705"/>
      <c r="S39" s="705"/>
      <c r="T39" s="705"/>
      <c r="U39" s="705"/>
      <c r="V39" s="705"/>
      <c r="W39" s="705"/>
      <c r="X39" s="705"/>
      <c r="Y39" s="705"/>
      <c r="Z39" s="705"/>
      <c r="AA39" s="705"/>
      <c r="AB39" s="705"/>
      <c r="AC39" s="705"/>
      <c r="AD39" s="705"/>
      <c r="AE39" s="705"/>
      <c r="AF39" s="705"/>
      <c r="AG39" s="705"/>
      <c r="AH39" s="705"/>
      <c r="AI39" s="705"/>
      <c r="AJ39" s="705"/>
      <c r="AK39" s="705"/>
      <c r="AL39" s="705"/>
      <c r="AM39" s="705"/>
      <c r="AN39" s="705"/>
      <c r="AO39" s="705"/>
      <c r="AP39" s="705"/>
      <c r="AQ39" s="705"/>
      <c r="AR39" s="705"/>
      <c r="AS39" s="705"/>
      <c r="AT39" s="705"/>
      <c r="AU39" s="705"/>
      <c r="AV39" s="705"/>
      <c r="AW39" s="705"/>
      <c r="AX39" s="705"/>
      <c r="AY39" s="705"/>
      <c r="AZ39" s="705"/>
      <c r="BA39" s="705"/>
      <c r="BB39" s="705"/>
      <c r="BC39" s="705"/>
      <c r="BD39" s="705"/>
      <c r="BE39" s="705"/>
      <c r="BF39" s="705"/>
      <c r="BG39" s="705"/>
      <c r="BH39" s="705"/>
      <c r="BI39" s="705"/>
      <c r="BJ39" s="705"/>
      <c r="BK39" s="705"/>
      <c r="BL39" s="705"/>
      <c r="BM39" s="705"/>
      <c r="BN39" s="705"/>
      <c r="BO39" s="705"/>
      <c r="BP39" s="705"/>
      <c r="BQ39" s="705"/>
      <c r="BR39" s="705"/>
      <c r="BS39" s="705"/>
      <c r="BT39" s="705"/>
      <c r="BU39" s="705"/>
      <c r="BV39" s="705"/>
      <c r="BW39" s="705"/>
      <c r="BX39" s="705"/>
      <c r="BY39" s="705"/>
      <c r="BZ39" s="705"/>
      <c r="CA39" s="705"/>
      <c r="CB39" s="705"/>
      <c r="CC39" s="705"/>
      <c r="CD39" s="705"/>
      <c r="CE39" s="705"/>
      <c r="CF39" s="705"/>
      <c r="CG39" s="705"/>
      <c r="CH39" s="705"/>
      <c r="CI39" s="705"/>
      <c r="CJ39" s="705"/>
      <c r="CK39" s="705"/>
      <c r="CL39" s="705"/>
      <c r="CM39" s="705"/>
      <c r="CN39" s="705"/>
      <c r="CO39" s="705"/>
      <c r="CP39" s="705"/>
      <c r="CQ39" s="705"/>
      <c r="CR39" s="705"/>
      <c r="CS39" s="705"/>
      <c r="CT39" s="705"/>
      <c r="CU39" s="705"/>
      <c r="CV39" s="705"/>
      <c r="CW39" s="705"/>
    </row>
    <row r="40" spans="1:101" s="91" customFormat="1" ht="20.25" customHeight="1">
      <c r="A40" s="705"/>
      <c r="B40" s="705"/>
      <c r="C40" s="705"/>
      <c r="D40" s="705"/>
      <c r="E40" s="705"/>
      <c r="F40" s="705"/>
      <c r="G40" s="705"/>
      <c r="H40" s="705"/>
      <c r="I40" s="705"/>
      <c r="J40" s="705"/>
      <c r="K40" s="705"/>
      <c r="L40" s="705"/>
      <c r="M40" s="705"/>
      <c r="N40" s="705"/>
      <c r="O40" s="705"/>
      <c r="P40" s="705"/>
      <c r="Q40" s="705"/>
      <c r="R40" s="705"/>
      <c r="S40" s="705"/>
      <c r="T40" s="705"/>
      <c r="U40" s="705"/>
      <c r="V40" s="705"/>
      <c r="W40" s="705"/>
      <c r="X40" s="705"/>
      <c r="Y40" s="705"/>
      <c r="Z40" s="705"/>
      <c r="AA40" s="705"/>
      <c r="AB40" s="705"/>
      <c r="AC40" s="705"/>
      <c r="AD40" s="705"/>
      <c r="AE40" s="705"/>
      <c r="AF40" s="705"/>
      <c r="AG40" s="705"/>
      <c r="AH40" s="705"/>
      <c r="AI40" s="705"/>
      <c r="AJ40" s="705"/>
      <c r="AK40" s="705"/>
      <c r="AL40" s="705"/>
      <c r="AM40" s="705"/>
      <c r="AN40" s="705"/>
      <c r="AO40" s="705"/>
      <c r="AP40" s="705"/>
      <c r="AQ40" s="705"/>
      <c r="AR40" s="705"/>
      <c r="AS40" s="705"/>
      <c r="AT40" s="705"/>
      <c r="AU40" s="705"/>
      <c r="AV40" s="705"/>
      <c r="AW40" s="705"/>
      <c r="AX40" s="705"/>
      <c r="AY40" s="705"/>
      <c r="AZ40" s="705"/>
      <c r="BA40" s="705"/>
      <c r="BB40" s="705"/>
      <c r="BC40" s="705"/>
      <c r="BD40" s="705"/>
      <c r="BE40" s="705"/>
      <c r="BF40" s="705"/>
      <c r="BG40" s="705"/>
      <c r="BH40" s="705"/>
      <c r="BI40" s="705"/>
      <c r="BJ40" s="705"/>
      <c r="BK40" s="705"/>
      <c r="BL40" s="705"/>
      <c r="BM40" s="705"/>
      <c r="BN40" s="705"/>
      <c r="BO40" s="705"/>
      <c r="BP40" s="705"/>
      <c r="BQ40" s="705"/>
      <c r="BR40" s="705"/>
      <c r="BS40" s="705"/>
      <c r="BT40" s="705"/>
      <c r="BU40" s="705"/>
      <c r="BV40" s="705"/>
      <c r="BW40" s="705"/>
      <c r="BX40" s="705"/>
      <c r="BY40" s="705"/>
      <c r="BZ40" s="705"/>
      <c r="CA40" s="705"/>
      <c r="CB40" s="705"/>
      <c r="CC40" s="705"/>
      <c r="CD40" s="705"/>
      <c r="CE40" s="705"/>
      <c r="CF40" s="705"/>
      <c r="CG40" s="705"/>
      <c r="CH40" s="705"/>
      <c r="CI40" s="705"/>
      <c r="CJ40" s="705"/>
      <c r="CK40" s="705"/>
      <c r="CL40" s="705"/>
      <c r="CM40" s="705"/>
      <c r="CN40" s="705"/>
      <c r="CO40" s="705"/>
      <c r="CP40" s="705"/>
      <c r="CQ40" s="705"/>
      <c r="CR40" s="705"/>
      <c r="CS40" s="705"/>
      <c r="CT40" s="705"/>
      <c r="CU40" s="705"/>
      <c r="CV40" s="705"/>
      <c r="CW40" s="705"/>
    </row>
    <row r="41" spans="1:101" s="91" customFormat="1" ht="20.25" customHeight="1">
      <c r="A41" s="705"/>
      <c r="B41" s="705"/>
      <c r="C41" s="705"/>
      <c r="D41" s="705"/>
      <c r="E41" s="705"/>
      <c r="F41" s="705"/>
      <c r="G41" s="705"/>
      <c r="H41" s="705"/>
      <c r="I41" s="705"/>
      <c r="J41" s="705"/>
      <c r="K41" s="705"/>
      <c r="L41" s="705"/>
      <c r="M41" s="705"/>
      <c r="N41" s="705"/>
      <c r="O41" s="705"/>
      <c r="P41" s="705"/>
      <c r="Q41" s="705"/>
      <c r="R41" s="705"/>
      <c r="S41" s="705"/>
      <c r="T41" s="705"/>
      <c r="U41" s="705"/>
      <c r="V41" s="705"/>
      <c r="W41" s="705"/>
      <c r="X41" s="705"/>
      <c r="Y41" s="705"/>
      <c r="Z41" s="705"/>
      <c r="AA41" s="705"/>
      <c r="AB41" s="705"/>
      <c r="AC41" s="705"/>
      <c r="AD41" s="705"/>
      <c r="AE41" s="705"/>
      <c r="AF41" s="705"/>
      <c r="AG41" s="705"/>
      <c r="AH41" s="705"/>
      <c r="AI41" s="705"/>
      <c r="AJ41" s="705"/>
      <c r="AK41" s="705"/>
      <c r="AL41" s="705"/>
      <c r="AM41" s="705"/>
      <c r="AN41" s="705"/>
      <c r="AO41" s="705"/>
      <c r="AP41" s="705"/>
      <c r="AQ41" s="705"/>
      <c r="AR41" s="705"/>
      <c r="AS41" s="705"/>
      <c r="AT41" s="705"/>
      <c r="AU41" s="705"/>
      <c r="AV41" s="705"/>
      <c r="AW41" s="705"/>
      <c r="AX41" s="705"/>
      <c r="AY41" s="705"/>
      <c r="AZ41" s="705"/>
      <c r="BA41" s="705"/>
      <c r="BB41" s="705"/>
      <c r="BC41" s="705"/>
      <c r="BD41" s="705"/>
      <c r="BE41" s="705"/>
      <c r="BF41" s="705"/>
      <c r="BG41" s="705"/>
      <c r="BH41" s="705"/>
      <c r="BI41" s="705"/>
      <c r="BJ41" s="705"/>
      <c r="BK41" s="705"/>
      <c r="BL41" s="705"/>
      <c r="BM41" s="705"/>
      <c r="BN41" s="705"/>
      <c r="BO41" s="705"/>
      <c r="BP41" s="705"/>
      <c r="BQ41" s="705"/>
      <c r="BR41" s="705"/>
      <c r="BS41" s="705"/>
      <c r="BT41" s="705"/>
      <c r="BU41" s="705"/>
      <c r="BV41" s="705"/>
      <c r="BW41" s="705"/>
      <c r="BX41" s="705"/>
      <c r="BY41" s="705"/>
      <c r="BZ41" s="705"/>
      <c r="CA41" s="705"/>
      <c r="CB41" s="705"/>
      <c r="CC41" s="705"/>
      <c r="CD41" s="705"/>
      <c r="CE41" s="705"/>
      <c r="CF41" s="705"/>
      <c r="CG41" s="705"/>
      <c r="CH41" s="705"/>
      <c r="CI41" s="705"/>
      <c r="CJ41" s="705"/>
      <c r="CK41" s="705"/>
      <c r="CL41" s="705"/>
      <c r="CM41" s="705"/>
      <c r="CN41" s="705"/>
      <c r="CO41" s="705"/>
      <c r="CP41" s="705"/>
      <c r="CQ41" s="705"/>
      <c r="CR41" s="705"/>
      <c r="CS41" s="705"/>
      <c r="CT41" s="705"/>
      <c r="CU41" s="705"/>
      <c r="CV41" s="705"/>
      <c r="CW41" s="705"/>
    </row>
    <row r="42" spans="1:101" s="91" customFormat="1" ht="20.25" customHeight="1">
      <c r="A42" s="705"/>
      <c r="B42" s="705"/>
      <c r="C42" s="705"/>
      <c r="D42" s="705"/>
      <c r="E42" s="705"/>
      <c r="F42" s="705"/>
      <c r="G42" s="705"/>
      <c r="H42" s="705"/>
      <c r="I42" s="705"/>
      <c r="J42" s="705"/>
      <c r="K42" s="705"/>
      <c r="L42" s="705"/>
      <c r="M42" s="705"/>
      <c r="N42" s="705"/>
      <c r="O42" s="705"/>
      <c r="P42" s="705"/>
      <c r="Q42" s="705"/>
      <c r="R42" s="705"/>
      <c r="S42" s="705"/>
      <c r="T42" s="705"/>
      <c r="U42" s="705"/>
      <c r="V42" s="705"/>
      <c r="W42" s="705"/>
      <c r="X42" s="705"/>
      <c r="Y42" s="705"/>
      <c r="Z42" s="705"/>
      <c r="AA42" s="705"/>
      <c r="AB42" s="705"/>
      <c r="AC42" s="705"/>
      <c r="AD42" s="705"/>
      <c r="AE42" s="705"/>
      <c r="AF42" s="705"/>
      <c r="AG42" s="705"/>
      <c r="AH42" s="705"/>
      <c r="AI42" s="705"/>
      <c r="AJ42" s="705"/>
      <c r="AK42" s="705"/>
      <c r="AL42" s="705"/>
      <c r="AM42" s="705"/>
      <c r="AN42" s="705"/>
      <c r="AO42" s="705"/>
      <c r="AP42" s="705"/>
      <c r="AQ42" s="705"/>
      <c r="AR42" s="705"/>
      <c r="AS42" s="705"/>
      <c r="AT42" s="705"/>
      <c r="AU42" s="705"/>
      <c r="AV42" s="705"/>
      <c r="AW42" s="705"/>
      <c r="AX42" s="705"/>
      <c r="AY42" s="705"/>
      <c r="AZ42" s="705"/>
      <c r="BA42" s="705"/>
      <c r="BB42" s="705"/>
      <c r="BC42" s="705"/>
      <c r="BD42" s="705"/>
      <c r="BE42" s="705"/>
      <c r="BF42" s="705"/>
      <c r="BG42" s="705"/>
      <c r="BH42" s="705"/>
      <c r="BI42" s="705"/>
      <c r="BJ42" s="705"/>
      <c r="BK42" s="705"/>
      <c r="BL42" s="705"/>
      <c r="BM42" s="705"/>
      <c r="BN42" s="705"/>
      <c r="BO42" s="705"/>
      <c r="BP42" s="705"/>
      <c r="BQ42" s="705"/>
      <c r="BR42" s="705"/>
      <c r="BS42" s="705"/>
      <c r="BT42" s="705"/>
      <c r="BU42" s="705"/>
      <c r="BV42" s="705"/>
      <c r="BW42" s="705"/>
      <c r="BX42" s="705"/>
      <c r="BY42" s="705"/>
      <c r="BZ42" s="705"/>
      <c r="CA42" s="705"/>
      <c r="CB42" s="705"/>
      <c r="CC42" s="705"/>
      <c r="CD42" s="705"/>
      <c r="CE42" s="705"/>
      <c r="CF42" s="705"/>
      <c r="CG42" s="705"/>
      <c r="CH42" s="705"/>
      <c r="CI42" s="705"/>
      <c r="CJ42" s="705"/>
      <c r="CK42" s="705"/>
      <c r="CL42" s="705"/>
      <c r="CM42" s="705"/>
      <c r="CN42" s="705"/>
      <c r="CO42" s="705"/>
      <c r="CP42" s="705"/>
      <c r="CQ42" s="705"/>
      <c r="CR42" s="705"/>
      <c r="CS42" s="705"/>
      <c r="CT42" s="705"/>
      <c r="CU42" s="705"/>
      <c r="CV42" s="705"/>
      <c r="CW42" s="705"/>
    </row>
    <row r="43" spans="1:101" s="91" customFormat="1" ht="20.25" customHeight="1">
      <c r="A43" s="705"/>
      <c r="B43" s="705"/>
      <c r="C43" s="705"/>
      <c r="D43" s="705"/>
      <c r="E43" s="705"/>
      <c r="F43" s="705"/>
      <c r="G43" s="705"/>
      <c r="H43" s="705"/>
      <c r="I43" s="705"/>
      <c r="J43" s="705"/>
      <c r="K43" s="705"/>
      <c r="L43" s="705"/>
      <c r="M43" s="705"/>
      <c r="N43" s="705"/>
      <c r="O43" s="705"/>
      <c r="P43" s="705"/>
      <c r="Q43" s="705"/>
      <c r="R43" s="705"/>
      <c r="S43" s="705"/>
      <c r="T43" s="705"/>
      <c r="U43" s="705"/>
      <c r="V43" s="705"/>
      <c r="W43" s="705"/>
      <c r="X43" s="705"/>
      <c r="Y43" s="705"/>
      <c r="Z43" s="705"/>
      <c r="AA43" s="705"/>
      <c r="AB43" s="705"/>
      <c r="AC43" s="705"/>
      <c r="AD43" s="705"/>
      <c r="AE43" s="705"/>
      <c r="AF43" s="705"/>
      <c r="AG43" s="705"/>
      <c r="AH43" s="705"/>
      <c r="AI43" s="705"/>
      <c r="AJ43" s="705"/>
      <c r="AK43" s="705"/>
      <c r="AL43" s="705"/>
      <c r="AM43" s="705"/>
      <c r="AN43" s="705"/>
      <c r="AO43" s="705"/>
      <c r="AP43" s="705"/>
      <c r="AQ43" s="705"/>
      <c r="AR43" s="705"/>
      <c r="AS43" s="705"/>
      <c r="AT43" s="705"/>
      <c r="AU43" s="705"/>
      <c r="AV43" s="705"/>
      <c r="AW43" s="705"/>
      <c r="AX43" s="705"/>
      <c r="AY43" s="705"/>
      <c r="AZ43" s="705"/>
      <c r="BA43" s="705"/>
      <c r="BB43" s="705"/>
      <c r="BC43" s="705"/>
      <c r="BD43" s="705"/>
      <c r="BE43" s="705"/>
      <c r="BF43" s="705"/>
      <c r="BG43" s="705"/>
      <c r="BH43" s="705"/>
      <c r="BI43" s="705"/>
      <c r="BJ43" s="705"/>
      <c r="BK43" s="705"/>
      <c r="BL43" s="705"/>
      <c r="BM43" s="705"/>
      <c r="BN43" s="705"/>
      <c r="BO43" s="705"/>
      <c r="BP43" s="705"/>
      <c r="BQ43" s="705"/>
      <c r="BR43" s="705"/>
      <c r="BS43" s="705"/>
      <c r="BT43" s="705"/>
      <c r="BU43" s="705"/>
      <c r="BV43" s="705"/>
      <c r="BW43" s="705"/>
      <c r="BX43" s="705"/>
      <c r="BY43" s="705"/>
      <c r="BZ43" s="705"/>
      <c r="CA43" s="705"/>
      <c r="CB43" s="705"/>
      <c r="CC43" s="705"/>
      <c r="CD43" s="705"/>
      <c r="CE43" s="705"/>
      <c r="CF43" s="705"/>
      <c r="CG43" s="705"/>
      <c r="CH43" s="705"/>
      <c r="CI43" s="705"/>
      <c r="CJ43" s="705"/>
      <c r="CK43" s="705"/>
      <c r="CL43" s="705"/>
      <c r="CM43" s="705"/>
      <c r="CN43" s="705"/>
      <c r="CO43" s="705"/>
      <c r="CP43" s="705"/>
      <c r="CQ43" s="705"/>
      <c r="CR43" s="705"/>
      <c r="CS43" s="705"/>
      <c r="CT43" s="705"/>
      <c r="CU43" s="705"/>
      <c r="CV43" s="705"/>
      <c r="CW43" s="705"/>
    </row>
    <row r="44" spans="1:101" s="91" customFormat="1" ht="20.25" customHeight="1">
      <c r="A44" s="705"/>
      <c r="B44" s="705"/>
      <c r="C44" s="705"/>
      <c r="D44" s="705"/>
      <c r="E44" s="705"/>
      <c r="F44" s="705"/>
      <c r="G44" s="705"/>
      <c r="H44" s="705"/>
      <c r="I44" s="705"/>
      <c r="J44" s="705"/>
      <c r="K44" s="705"/>
      <c r="L44" s="705"/>
      <c r="M44" s="705"/>
      <c r="N44" s="705"/>
      <c r="O44" s="705"/>
      <c r="P44" s="705"/>
      <c r="Q44" s="705"/>
      <c r="R44" s="705"/>
      <c r="S44" s="705"/>
      <c r="T44" s="705"/>
      <c r="U44" s="705"/>
      <c r="V44" s="705"/>
      <c r="W44" s="705"/>
      <c r="X44" s="705"/>
      <c r="Y44" s="705"/>
      <c r="Z44" s="705"/>
      <c r="AA44" s="705"/>
      <c r="AB44" s="705"/>
      <c r="AC44" s="705"/>
      <c r="AD44" s="705"/>
      <c r="AE44" s="705"/>
      <c r="AF44" s="705"/>
      <c r="AG44" s="705"/>
      <c r="AH44" s="705"/>
      <c r="AI44" s="705"/>
      <c r="AJ44" s="705"/>
      <c r="AK44" s="705"/>
      <c r="AL44" s="705"/>
      <c r="AM44" s="705"/>
      <c r="AN44" s="705"/>
      <c r="AO44" s="705"/>
      <c r="AP44" s="705"/>
      <c r="AQ44" s="705"/>
      <c r="AR44" s="705"/>
      <c r="AS44" s="705"/>
      <c r="AT44" s="705"/>
      <c r="AU44" s="705"/>
      <c r="AV44" s="705"/>
      <c r="AW44" s="705"/>
      <c r="AX44" s="705"/>
      <c r="AY44" s="705"/>
      <c r="AZ44" s="705"/>
      <c r="BA44" s="705"/>
      <c r="BB44" s="705"/>
      <c r="BC44" s="705"/>
      <c r="BD44" s="705"/>
      <c r="BE44" s="705"/>
      <c r="BF44" s="705"/>
      <c r="BG44" s="705"/>
      <c r="BH44" s="705"/>
      <c r="BI44" s="705"/>
      <c r="BJ44" s="705"/>
      <c r="BK44" s="705"/>
      <c r="BL44" s="705"/>
      <c r="BM44" s="705"/>
      <c r="BN44" s="705"/>
      <c r="BO44" s="705"/>
      <c r="BP44" s="705"/>
      <c r="BQ44" s="705"/>
      <c r="BR44" s="705"/>
      <c r="BS44" s="705"/>
      <c r="BT44" s="705"/>
      <c r="BU44" s="705"/>
      <c r="BV44" s="705"/>
      <c r="BW44" s="705"/>
      <c r="BX44" s="705"/>
      <c r="BY44" s="705"/>
      <c r="BZ44" s="705"/>
      <c r="CA44" s="705"/>
      <c r="CB44" s="705"/>
      <c r="CC44" s="705"/>
      <c r="CD44" s="705"/>
      <c r="CE44" s="705"/>
      <c r="CF44" s="705"/>
      <c r="CG44" s="705"/>
      <c r="CH44" s="705"/>
      <c r="CI44" s="705"/>
      <c r="CJ44" s="705"/>
      <c r="CK44" s="705"/>
      <c r="CL44" s="705"/>
      <c r="CM44" s="705"/>
      <c r="CN44" s="705"/>
      <c r="CO44" s="705"/>
      <c r="CP44" s="705"/>
      <c r="CQ44" s="705"/>
      <c r="CR44" s="705"/>
      <c r="CS44" s="705"/>
      <c r="CT44" s="705"/>
      <c r="CU44" s="705"/>
      <c r="CV44" s="705"/>
      <c r="CW44" s="705"/>
    </row>
    <row r="45" spans="1:101" s="91" customFormat="1" ht="20.25" customHeight="1">
      <c r="A45" s="705"/>
      <c r="B45" s="705"/>
      <c r="C45" s="705"/>
      <c r="D45" s="705"/>
      <c r="E45" s="705"/>
      <c r="F45" s="705"/>
      <c r="G45" s="705"/>
      <c r="H45" s="705"/>
      <c r="I45" s="705"/>
      <c r="J45" s="705"/>
      <c r="K45" s="705"/>
      <c r="L45" s="705"/>
      <c r="M45" s="705"/>
      <c r="N45" s="705"/>
      <c r="O45" s="705"/>
      <c r="P45" s="705"/>
      <c r="Q45" s="705"/>
      <c r="R45" s="705"/>
      <c r="S45" s="705"/>
      <c r="T45" s="705"/>
      <c r="U45" s="705"/>
      <c r="V45" s="705"/>
      <c r="W45" s="705"/>
      <c r="X45" s="705"/>
      <c r="Y45" s="705"/>
      <c r="Z45" s="705"/>
      <c r="AA45" s="705"/>
      <c r="AB45" s="705"/>
      <c r="AC45" s="705"/>
      <c r="AD45" s="705"/>
      <c r="AE45" s="705"/>
      <c r="AF45" s="705"/>
      <c r="AG45" s="705"/>
      <c r="AH45" s="705"/>
      <c r="AI45" s="705"/>
      <c r="AJ45" s="705"/>
      <c r="AK45" s="705"/>
      <c r="AL45" s="705"/>
      <c r="AM45" s="705"/>
      <c r="AN45" s="705"/>
      <c r="AO45" s="705"/>
      <c r="AP45" s="705"/>
      <c r="AQ45" s="705"/>
      <c r="AR45" s="705"/>
      <c r="AS45" s="705"/>
      <c r="AT45" s="705"/>
      <c r="AU45" s="705"/>
      <c r="AV45" s="705"/>
      <c r="AW45" s="705"/>
      <c r="AX45" s="705"/>
      <c r="AY45" s="705"/>
      <c r="AZ45" s="705"/>
      <c r="BA45" s="705"/>
      <c r="BB45" s="705"/>
      <c r="BC45" s="705"/>
      <c r="BD45" s="705"/>
      <c r="BE45" s="705"/>
      <c r="BF45" s="705"/>
      <c r="BG45" s="705"/>
      <c r="BH45" s="705"/>
      <c r="BI45" s="705"/>
      <c r="BJ45" s="705"/>
      <c r="BK45" s="705"/>
      <c r="BL45" s="705"/>
      <c r="BM45" s="705"/>
      <c r="BN45" s="705"/>
      <c r="BO45" s="705"/>
      <c r="BP45" s="705"/>
      <c r="BQ45" s="705"/>
      <c r="BR45" s="705"/>
      <c r="BS45" s="705"/>
      <c r="BT45" s="705"/>
      <c r="BU45" s="705"/>
      <c r="BV45" s="705"/>
      <c r="BW45" s="705"/>
      <c r="BX45" s="705"/>
      <c r="BY45" s="705"/>
      <c r="BZ45" s="705"/>
      <c r="CA45" s="705"/>
      <c r="CB45" s="705"/>
      <c r="CC45" s="705"/>
      <c r="CD45" s="705"/>
      <c r="CE45" s="705"/>
      <c r="CF45" s="705"/>
      <c r="CG45" s="705"/>
      <c r="CH45" s="705"/>
      <c r="CI45" s="705"/>
      <c r="CJ45" s="705"/>
      <c r="CK45" s="705"/>
      <c r="CL45" s="705"/>
      <c r="CM45" s="705"/>
      <c r="CN45" s="705"/>
      <c r="CO45" s="705"/>
      <c r="CP45" s="705"/>
      <c r="CQ45" s="705"/>
      <c r="CR45" s="705"/>
      <c r="CS45" s="705"/>
      <c r="CT45" s="705"/>
      <c r="CU45" s="705"/>
      <c r="CV45" s="705"/>
      <c r="CW45" s="705"/>
    </row>
    <row r="46" spans="1:101" s="91" customFormat="1" ht="20.25" customHeight="1">
      <c r="A46" s="705"/>
      <c r="B46" s="705"/>
      <c r="C46" s="705"/>
      <c r="D46" s="705"/>
      <c r="E46" s="705"/>
      <c r="F46" s="705"/>
      <c r="G46" s="705"/>
      <c r="H46" s="705"/>
      <c r="I46" s="705"/>
      <c r="J46" s="705"/>
      <c r="K46" s="705"/>
      <c r="L46" s="705"/>
      <c r="M46" s="705"/>
      <c r="N46" s="705"/>
      <c r="O46" s="705"/>
      <c r="P46" s="705"/>
      <c r="Q46" s="705"/>
      <c r="R46" s="705"/>
      <c r="S46" s="705"/>
      <c r="T46" s="705"/>
      <c r="U46" s="705"/>
      <c r="V46" s="705"/>
      <c r="W46" s="705"/>
      <c r="X46" s="705"/>
      <c r="Y46" s="705"/>
      <c r="Z46" s="705"/>
      <c r="AA46" s="705"/>
      <c r="AB46" s="705"/>
      <c r="AC46" s="705"/>
      <c r="AD46" s="705"/>
      <c r="AE46" s="705"/>
      <c r="AF46" s="705"/>
      <c r="AG46" s="705"/>
      <c r="AH46" s="705"/>
      <c r="AI46" s="705"/>
      <c r="AJ46" s="705"/>
      <c r="AK46" s="705"/>
      <c r="AL46" s="705"/>
      <c r="AM46" s="705"/>
      <c r="AN46" s="705"/>
      <c r="AO46" s="705"/>
      <c r="AP46" s="705"/>
      <c r="AQ46" s="705"/>
      <c r="AR46" s="705"/>
      <c r="AS46" s="705"/>
      <c r="AT46" s="705"/>
      <c r="AU46" s="705"/>
      <c r="AV46" s="705"/>
      <c r="AW46" s="705"/>
      <c r="AX46" s="705"/>
      <c r="AY46" s="705"/>
      <c r="AZ46" s="705"/>
      <c r="BA46" s="705"/>
      <c r="BB46" s="705"/>
      <c r="BC46" s="705"/>
      <c r="BD46" s="705"/>
      <c r="BE46" s="705"/>
      <c r="BF46" s="705"/>
      <c r="BG46" s="705"/>
      <c r="BH46" s="705"/>
      <c r="BI46" s="705"/>
      <c r="BJ46" s="705"/>
      <c r="BK46" s="705"/>
      <c r="BL46" s="705"/>
      <c r="BM46" s="705"/>
      <c r="BN46" s="705"/>
      <c r="BO46" s="705"/>
      <c r="BP46" s="705"/>
      <c r="BQ46" s="705"/>
      <c r="BR46" s="705"/>
      <c r="BS46" s="705"/>
      <c r="BT46" s="705"/>
      <c r="BU46" s="705"/>
      <c r="BV46" s="705"/>
      <c r="BW46" s="705"/>
      <c r="BX46" s="705"/>
      <c r="BY46" s="705"/>
      <c r="BZ46" s="705"/>
      <c r="CA46" s="705"/>
      <c r="CB46" s="705"/>
      <c r="CC46" s="705"/>
      <c r="CD46" s="705"/>
      <c r="CE46" s="705"/>
      <c r="CF46" s="705"/>
      <c r="CG46" s="705"/>
      <c r="CH46" s="705"/>
      <c r="CI46" s="705"/>
      <c r="CJ46" s="705"/>
      <c r="CK46" s="705"/>
      <c r="CL46" s="705"/>
      <c r="CM46" s="705"/>
      <c r="CN46" s="705"/>
      <c r="CO46" s="705"/>
      <c r="CP46" s="705"/>
      <c r="CQ46" s="705"/>
      <c r="CR46" s="705"/>
      <c r="CS46" s="705"/>
      <c r="CT46" s="705"/>
      <c r="CU46" s="705"/>
      <c r="CV46" s="705"/>
      <c r="CW46" s="705"/>
    </row>
    <row r="47" spans="1:101" s="91" customFormat="1" ht="20.25" customHeight="1">
      <c r="A47" s="705"/>
      <c r="B47" s="705"/>
      <c r="C47" s="705"/>
      <c r="D47" s="705"/>
      <c r="E47" s="705"/>
      <c r="F47" s="705"/>
      <c r="G47" s="705"/>
      <c r="H47" s="705"/>
      <c r="I47" s="705"/>
      <c r="J47" s="705"/>
      <c r="K47" s="705"/>
      <c r="L47" s="705"/>
      <c r="M47" s="705"/>
      <c r="N47" s="705"/>
      <c r="O47" s="705"/>
      <c r="P47" s="705"/>
      <c r="Q47" s="705"/>
      <c r="R47" s="705"/>
      <c r="S47" s="705"/>
      <c r="T47" s="705"/>
      <c r="U47" s="705"/>
      <c r="V47" s="705"/>
      <c r="W47" s="705"/>
      <c r="X47" s="705"/>
      <c r="Y47" s="705"/>
      <c r="Z47" s="705"/>
      <c r="AA47" s="705"/>
      <c r="AB47" s="705"/>
      <c r="AC47" s="705"/>
      <c r="AD47" s="705"/>
      <c r="AE47" s="705"/>
      <c r="AF47" s="705"/>
      <c r="AG47" s="705"/>
      <c r="AH47" s="705"/>
      <c r="AI47" s="705"/>
      <c r="AJ47" s="705"/>
      <c r="AK47" s="705"/>
      <c r="AL47" s="705"/>
      <c r="AM47" s="705"/>
      <c r="AN47" s="705"/>
      <c r="AO47" s="705"/>
      <c r="AP47" s="705"/>
      <c r="AQ47" s="705"/>
      <c r="AR47" s="705"/>
      <c r="AS47" s="705"/>
      <c r="AT47" s="705"/>
      <c r="AU47" s="705"/>
      <c r="AV47" s="705"/>
      <c r="AW47" s="705"/>
      <c r="AX47" s="705"/>
      <c r="AY47" s="705"/>
      <c r="AZ47" s="705"/>
      <c r="BA47" s="705"/>
      <c r="BB47" s="705"/>
      <c r="BC47" s="705"/>
      <c r="BD47" s="705"/>
      <c r="BE47" s="705"/>
      <c r="BF47" s="705"/>
      <c r="BG47" s="705"/>
      <c r="BH47" s="705"/>
      <c r="BI47" s="705"/>
      <c r="BJ47" s="705"/>
      <c r="BK47" s="705"/>
      <c r="BL47" s="705"/>
      <c r="BM47" s="705"/>
      <c r="BN47" s="705"/>
      <c r="BO47" s="705"/>
      <c r="BP47" s="705"/>
      <c r="BQ47" s="705"/>
      <c r="BR47" s="705"/>
      <c r="BS47" s="705"/>
      <c r="BT47" s="705"/>
      <c r="BU47" s="705"/>
      <c r="BV47" s="705"/>
      <c r="BW47" s="705"/>
      <c r="BX47" s="705"/>
      <c r="BY47" s="705"/>
      <c r="BZ47" s="705"/>
      <c r="CA47" s="705"/>
      <c r="CB47" s="705"/>
      <c r="CC47" s="705"/>
      <c r="CD47" s="705"/>
      <c r="CE47" s="705"/>
      <c r="CF47" s="705"/>
      <c r="CG47" s="705"/>
      <c r="CH47" s="705"/>
      <c r="CI47" s="705"/>
      <c r="CJ47" s="705"/>
      <c r="CK47" s="705"/>
      <c r="CL47" s="705"/>
      <c r="CM47" s="705"/>
      <c r="CN47" s="705"/>
      <c r="CO47" s="705"/>
      <c r="CP47" s="705"/>
      <c r="CQ47" s="705"/>
      <c r="CR47" s="705"/>
      <c r="CS47" s="705"/>
      <c r="CT47" s="705"/>
      <c r="CU47" s="705"/>
      <c r="CV47" s="705"/>
      <c r="CW47" s="705"/>
    </row>
    <row r="48" spans="1:101" s="91" customFormat="1" ht="20.25" customHeight="1">
      <c r="A48" s="705"/>
      <c r="B48" s="705"/>
      <c r="C48" s="705"/>
      <c r="D48" s="705"/>
      <c r="E48" s="705"/>
      <c r="F48" s="705"/>
      <c r="G48" s="705"/>
      <c r="H48" s="705"/>
      <c r="I48" s="705"/>
      <c r="J48" s="705"/>
      <c r="K48" s="705"/>
      <c r="L48" s="705"/>
      <c r="M48" s="705"/>
      <c r="N48" s="705"/>
      <c r="O48" s="705"/>
      <c r="P48" s="705"/>
      <c r="Q48" s="705"/>
      <c r="R48" s="705"/>
      <c r="S48" s="705"/>
      <c r="T48" s="705"/>
      <c r="U48" s="705"/>
      <c r="V48" s="705"/>
      <c r="W48" s="705"/>
      <c r="X48" s="705"/>
      <c r="Y48" s="705"/>
      <c r="Z48" s="705"/>
      <c r="AA48" s="705"/>
      <c r="AB48" s="705"/>
      <c r="AC48" s="705"/>
      <c r="AD48" s="705"/>
      <c r="AE48" s="705"/>
      <c r="AF48" s="705"/>
      <c r="AG48" s="705"/>
      <c r="AH48" s="705"/>
      <c r="AI48" s="705"/>
      <c r="AJ48" s="705"/>
      <c r="AK48" s="705"/>
      <c r="AL48" s="705"/>
      <c r="AM48" s="705"/>
      <c r="AN48" s="705"/>
      <c r="AO48" s="705"/>
      <c r="AP48" s="705"/>
      <c r="AQ48" s="705"/>
      <c r="AR48" s="705"/>
      <c r="AS48" s="705"/>
      <c r="AT48" s="705"/>
      <c r="AU48" s="705"/>
      <c r="AV48" s="705"/>
      <c r="AW48" s="705"/>
      <c r="AX48" s="705"/>
      <c r="AY48" s="705"/>
      <c r="AZ48" s="705"/>
      <c r="BA48" s="705"/>
      <c r="BB48" s="705"/>
      <c r="BC48" s="705"/>
      <c r="BD48" s="705"/>
      <c r="BE48" s="705"/>
      <c r="BF48" s="705"/>
      <c r="BG48" s="705"/>
      <c r="BH48" s="705"/>
      <c r="BI48" s="705"/>
      <c r="BJ48" s="705"/>
      <c r="BK48" s="705"/>
      <c r="BL48" s="705"/>
      <c r="BM48" s="705"/>
      <c r="BN48" s="705"/>
      <c r="BO48" s="705"/>
      <c r="BP48" s="705"/>
      <c r="BQ48" s="705"/>
      <c r="BR48" s="705"/>
      <c r="BS48" s="705"/>
      <c r="BT48" s="705"/>
      <c r="BU48" s="705"/>
      <c r="BV48" s="705"/>
      <c r="BW48" s="705"/>
      <c r="BX48" s="705"/>
      <c r="BY48" s="705"/>
      <c r="BZ48" s="705"/>
      <c r="CA48" s="705"/>
      <c r="CB48" s="705"/>
      <c r="CC48" s="705"/>
      <c r="CD48" s="705"/>
      <c r="CE48" s="705"/>
      <c r="CF48" s="705"/>
      <c r="CG48" s="705"/>
      <c r="CH48" s="705"/>
      <c r="CI48" s="705"/>
      <c r="CJ48" s="705"/>
      <c r="CK48" s="705"/>
      <c r="CL48" s="705"/>
      <c r="CM48" s="705"/>
      <c r="CN48" s="705"/>
      <c r="CO48" s="705"/>
      <c r="CP48" s="705"/>
      <c r="CQ48" s="705"/>
      <c r="CR48" s="705"/>
      <c r="CS48" s="705"/>
      <c r="CT48" s="705"/>
      <c r="CU48" s="705"/>
      <c r="CV48" s="705"/>
      <c r="CW48" s="705"/>
    </row>
    <row r="49" spans="1:101" s="91" customFormat="1" ht="20.25" customHeight="1">
      <c r="A49" s="705"/>
      <c r="B49" s="705"/>
      <c r="C49" s="705"/>
      <c r="D49" s="705"/>
      <c r="E49" s="705"/>
      <c r="F49" s="705"/>
      <c r="G49" s="705"/>
      <c r="H49" s="705"/>
      <c r="I49" s="705"/>
      <c r="J49" s="705"/>
      <c r="K49" s="705"/>
      <c r="L49" s="705"/>
      <c r="M49" s="705"/>
      <c r="N49" s="705"/>
      <c r="O49" s="705"/>
      <c r="P49" s="705"/>
      <c r="Q49" s="705"/>
      <c r="R49" s="705"/>
      <c r="S49" s="705"/>
      <c r="T49" s="705"/>
      <c r="U49" s="705"/>
      <c r="V49" s="705"/>
      <c r="W49" s="705"/>
      <c r="X49" s="705"/>
      <c r="Y49" s="705"/>
      <c r="Z49" s="705"/>
      <c r="AA49" s="705"/>
      <c r="AB49" s="705"/>
      <c r="AC49" s="705"/>
      <c r="AD49" s="705"/>
      <c r="AE49" s="705"/>
      <c r="AF49" s="705"/>
      <c r="AG49" s="705"/>
      <c r="AH49" s="705"/>
      <c r="AI49" s="705"/>
      <c r="AJ49" s="705"/>
      <c r="AK49" s="705"/>
      <c r="AL49" s="705"/>
      <c r="AM49" s="705"/>
      <c r="AN49" s="705"/>
      <c r="AO49" s="705"/>
      <c r="AP49" s="705"/>
      <c r="AQ49" s="705"/>
      <c r="AR49" s="705"/>
      <c r="AS49" s="705"/>
      <c r="AT49" s="705"/>
      <c r="AU49" s="705"/>
      <c r="AV49" s="705"/>
      <c r="AW49" s="705"/>
      <c r="AX49" s="705"/>
      <c r="AY49" s="705"/>
      <c r="AZ49" s="705"/>
      <c r="BA49" s="705"/>
      <c r="BB49" s="705"/>
      <c r="BC49" s="705"/>
      <c r="BD49" s="705"/>
      <c r="BE49" s="705"/>
      <c r="BF49" s="705"/>
      <c r="BG49" s="705"/>
      <c r="BH49" s="705"/>
      <c r="BI49" s="705"/>
      <c r="BJ49" s="705"/>
      <c r="BK49" s="705"/>
      <c r="BL49" s="705"/>
      <c r="BM49" s="705"/>
      <c r="BN49" s="705"/>
      <c r="BO49" s="705"/>
      <c r="BP49" s="705"/>
      <c r="BQ49" s="705"/>
      <c r="BR49" s="705"/>
      <c r="BS49" s="705"/>
      <c r="BT49" s="705"/>
      <c r="BU49" s="705"/>
      <c r="BV49" s="705"/>
      <c r="BW49" s="705"/>
      <c r="BX49" s="705"/>
      <c r="BY49" s="705"/>
      <c r="BZ49" s="705"/>
      <c r="CA49" s="705"/>
      <c r="CB49" s="705"/>
      <c r="CC49" s="705"/>
      <c r="CD49" s="705"/>
      <c r="CE49" s="705"/>
      <c r="CF49" s="705"/>
      <c r="CG49" s="705"/>
      <c r="CH49" s="705"/>
      <c r="CI49" s="705"/>
      <c r="CJ49" s="705"/>
      <c r="CK49" s="705"/>
      <c r="CL49" s="705"/>
      <c r="CM49" s="705"/>
      <c r="CN49" s="705"/>
      <c r="CO49" s="705"/>
      <c r="CP49" s="705"/>
      <c r="CQ49" s="705"/>
      <c r="CR49" s="705"/>
      <c r="CS49" s="705"/>
      <c r="CT49" s="705"/>
      <c r="CU49" s="705"/>
      <c r="CV49" s="705"/>
      <c r="CW49" s="705"/>
    </row>
    <row r="50" spans="1:101" s="91" customFormat="1" ht="20.25" customHeight="1">
      <c r="A50" s="705"/>
      <c r="B50" s="705"/>
      <c r="C50" s="705"/>
      <c r="D50" s="705"/>
      <c r="E50" s="705"/>
      <c r="F50" s="705"/>
      <c r="G50" s="705"/>
      <c r="H50" s="705"/>
      <c r="I50" s="705"/>
      <c r="J50" s="705"/>
      <c r="K50" s="705"/>
      <c r="L50" s="705"/>
      <c r="M50" s="705"/>
      <c r="N50" s="705"/>
      <c r="O50" s="705"/>
      <c r="P50" s="705"/>
      <c r="Q50" s="705"/>
      <c r="R50" s="705"/>
      <c r="S50" s="705"/>
      <c r="T50" s="705"/>
      <c r="U50" s="705"/>
      <c r="V50" s="705"/>
      <c r="W50" s="705"/>
      <c r="X50" s="705"/>
      <c r="Y50" s="705"/>
      <c r="Z50" s="705"/>
      <c r="AA50" s="705"/>
      <c r="AB50" s="705"/>
      <c r="AC50" s="705"/>
      <c r="AD50" s="705"/>
      <c r="AE50" s="705"/>
      <c r="AF50" s="705"/>
      <c r="AG50" s="705"/>
      <c r="AH50" s="705"/>
      <c r="AI50" s="705"/>
      <c r="AJ50" s="705"/>
      <c r="AK50" s="705"/>
      <c r="AL50" s="705"/>
      <c r="AM50" s="705"/>
      <c r="AN50" s="705"/>
      <c r="AO50" s="705"/>
      <c r="AP50" s="705"/>
      <c r="AQ50" s="705"/>
      <c r="AR50" s="705"/>
      <c r="AS50" s="705"/>
      <c r="AT50" s="705"/>
      <c r="AU50" s="705"/>
      <c r="AV50" s="705"/>
      <c r="AW50" s="705"/>
      <c r="AX50" s="705"/>
      <c r="AY50" s="705"/>
      <c r="AZ50" s="705"/>
      <c r="BA50" s="705"/>
      <c r="BB50" s="705"/>
      <c r="BC50" s="705"/>
      <c r="BD50" s="705"/>
      <c r="BE50" s="705"/>
      <c r="BF50" s="705"/>
      <c r="BG50" s="705"/>
      <c r="BH50" s="705"/>
      <c r="BI50" s="705"/>
      <c r="BJ50" s="705"/>
      <c r="BK50" s="705"/>
      <c r="BL50" s="705"/>
      <c r="BM50" s="705"/>
      <c r="BN50" s="705"/>
      <c r="BO50" s="705"/>
      <c r="BP50" s="705"/>
      <c r="BQ50" s="705"/>
      <c r="BR50" s="705"/>
      <c r="BS50" s="705"/>
      <c r="BT50" s="705"/>
      <c r="BU50" s="705"/>
      <c r="BV50" s="705"/>
      <c r="BW50" s="705"/>
      <c r="BX50" s="705"/>
      <c r="BY50" s="705"/>
      <c r="BZ50" s="705"/>
      <c r="CA50" s="705"/>
      <c r="CB50" s="705"/>
      <c r="CC50" s="705"/>
      <c r="CD50" s="705"/>
      <c r="CE50" s="705"/>
      <c r="CF50" s="705"/>
      <c r="CG50" s="705"/>
      <c r="CH50" s="705"/>
      <c r="CI50" s="705"/>
      <c r="CJ50" s="705"/>
      <c r="CK50" s="705"/>
      <c r="CL50" s="705"/>
      <c r="CM50" s="705"/>
      <c r="CN50" s="705"/>
      <c r="CO50" s="705"/>
      <c r="CP50" s="705"/>
      <c r="CQ50" s="705"/>
      <c r="CR50" s="705"/>
      <c r="CS50" s="705"/>
      <c r="CT50" s="705"/>
      <c r="CU50" s="705"/>
      <c r="CV50" s="705"/>
      <c r="CW50" s="705"/>
    </row>
    <row r="51" spans="1:101" s="91" customFormat="1" ht="20.25" customHeight="1">
      <c r="A51" s="705"/>
      <c r="B51" s="705"/>
      <c r="C51" s="705"/>
      <c r="D51" s="705"/>
      <c r="E51" s="705"/>
      <c r="F51" s="705"/>
      <c r="G51" s="705"/>
      <c r="H51" s="705"/>
      <c r="I51" s="705"/>
      <c r="J51" s="705"/>
      <c r="K51" s="705"/>
      <c r="L51" s="705"/>
      <c r="M51" s="705"/>
      <c r="N51" s="705"/>
      <c r="O51" s="705"/>
      <c r="P51" s="705"/>
      <c r="Q51" s="705"/>
      <c r="R51" s="705"/>
      <c r="S51" s="705"/>
      <c r="T51" s="705"/>
      <c r="U51" s="705"/>
      <c r="V51" s="705"/>
      <c r="W51" s="705"/>
      <c r="X51" s="705"/>
      <c r="Y51" s="705"/>
      <c r="Z51" s="705"/>
      <c r="AA51" s="705"/>
      <c r="AB51" s="705"/>
      <c r="AC51" s="705"/>
      <c r="AD51" s="705"/>
      <c r="AE51" s="705"/>
      <c r="AF51" s="705"/>
      <c r="AG51" s="705"/>
      <c r="AH51" s="705"/>
      <c r="AI51" s="705"/>
      <c r="AJ51" s="705"/>
      <c r="AK51" s="705"/>
      <c r="AL51" s="705"/>
      <c r="AM51" s="705"/>
      <c r="AN51" s="705"/>
      <c r="AO51" s="705"/>
      <c r="AP51" s="705"/>
      <c r="AQ51" s="705"/>
      <c r="AR51" s="705"/>
      <c r="AS51" s="705"/>
      <c r="AT51" s="705"/>
      <c r="AU51" s="705"/>
      <c r="AV51" s="705"/>
      <c r="AW51" s="705"/>
      <c r="AX51" s="705"/>
      <c r="AY51" s="705"/>
      <c r="AZ51" s="705"/>
      <c r="BA51" s="705"/>
      <c r="BB51" s="705"/>
      <c r="BC51" s="705"/>
      <c r="BD51" s="705"/>
      <c r="BE51" s="705"/>
      <c r="BF51" s="705"/>
      <c r="BG51" s="705"/>
      <c r="BH51" s="705"/>
      <c r="BI51" s="705"/>
      <c r="BJ51" s="705"/>
      <c r="BK51" s="705"/>
      <c r="BL51" s="705"/>
      <c r="BM51" s="705"/>
      <c r="BN51" s="705"/>
      <c r="BO51" s="705"/>
      <c r="BP51" s="705"/>
      <c r="BQ51" s="705"/>
      <c r="BR51" s="705"/>
      <c r="BS51" s="705"/>
      <c r="BT51" s="705"/>
      <c r="BU51" s="705"/>
      <c r="BV51" s="705"/>
      <c r="BW51" s="705"/>
      <c r="BX51" s="705"/>
      <c r="BY51" s="705"/>
      <c r="BZ51" s="705"/>
      <c r="CA51" s="705"/>
      <c r="CB51" s="705"/>
      <c r="CC51" s="705"/>
      <c r="CD51" s="705"/>
      <c r="CE51" s="705"/>
      <c r="CF51" s="705"/>
      <c r="CG51" s="705"/>
      <c r="CH51" s="705"/>
      <c r="CI51" s="705"/>
      <c r="CJ51" s="705"/>
      <c r="CK51" s="705"/>
      <c r="CL51" s="705"/>
      <c r="CM51" s="705"/>
      <c r="CN51" s="705"/>
      <c r="CO51" s="705"/>
      <c r="CP51" s="705"/>
      <c r="CQ51" s="705"/>
      <c r="CR51" s="705"/>
      <c r="CS51" s="705"/>
      <c r="CT51" s="705"/>
      <c r="CU51" s="705"/>
      <c r="CV51" s="705"/>
      <c r="CW51" s="705"/>
    </row>
    <row r="52" spans="1:101" s="91" customFormat="1" ht="20.25" customHeight="1">
      <c r="A52" s="705"/>
      <c r="B52" s="705"/>
      <c r="C52" s="705"/>
      <c r="D52" s="705"/>
      <c r="E52" s="705"/>
      <c r="F52" s="705"/>
      <c r="G52" s="705"/>
      <c r="H52" s="705"/>
      <c r="I52" s="705"/>
      <c r="J52" s="705"/>
      <c r="K52" s="705"/>
      <c r="L52" s="705"/>
      <c r="M52" s="705"/>
      <c r="N52" s="705"/>
      <c r="O52" s="705"/>
      <c r="P52" s="705"/>
      <c r="Q52" s="705"/>
      <c r="R52" s="705"/>
      <c r="S52" s="705"/>
      <c r="T52" s="705"/>
      <c r="U52" s="705"/>
      <c r="V52" s="705"/>
      <c r="W52" s="705"/>
      <c r="X52" s="705"/>
      <c r="Y52" s="705"/>
      <c r="Z52" s="705"/>
      <c r="AA52" s="705"/>
      <c r="AB52" s="705"/>
      <c r="AC52" s="705"/>
      <c r="AD52" s="705"/>
      <c r="AE52" s="705"/>
      <c r="AF52" s="705"/>
      <c r="AG52" s="705"/>
      <c r="AH52" s="705"/>
      <c r="AI52" s="705"/>
      <c r="AJ52" s="705"/>
      <c r="AK52" s="705"/>
      <c r="AL52" s="705"/>
      <c r="AM52" s="705"/>
      <c r="AN52" s="705"/>
      <c r="AO52" s="705"/>
      <c r="AP52" s="705"/>
      <c r="AQ52" s="705"/>
      <c r="AR52" s="705"/>
      <c r="AS52" s="705"/>
      <c r="AT52" s="705"/>
      <c r="AU52" s="705"/>
      <c r="AV52" s="705"/>
      <c r="AW52" s="705"/>
      <c r="AX52" s="705"/>
      <c r="AY52" s="705"/>
      <c r="AZ52" s="705"/>
      <c r="BA52" s="705"/>
      <c r="BB52" s="705"/>
      <c r="BC52" s="705"/>
      <c r="BD52" s="705"/>
      <c r="BE52" s="705"/>
      <c r="BF52" s="705"/>
      <c r="BG52" s="705"/>
      <c r="BH52" s="705"/>
      <c r="BI52" s="705"/>
      <c r="BJ52" s="705"/>
      <c r="BK52" s="705"/>
      <c r="BL52" s="705"/>
      <c r="BM52" s="705"/>
      <c r="BN52" s="705"/>
      <c r="BO52" s="705"/>
      <c r="BP52" s="705"/>
      <c r="BQ52" s="705"/>
      <c r="BR52" s="705"/>
      <c r="BS52" s="705"/>
      <c r="BT52" s="705"/>
      <c r="BU52" s="705"/>
      <c r="BV52" s="705"/>
      <c r="BW52" s="705"/>
      <c r="BX52" s="705"/>
      <c r="BY52" s="705"/>
      <c r="BZ52" s="705"/>
      <c r="CA52" s="705"/>
      <c r="CB52" s="705"/>
      <c r="CC52" s="705"/>
      <c r="CD52" s="705"/>
      <c r="CE52" s="705"/>
      <c r="CF52" s="705"/>
      <c r="CG52" s="705"/>
      <c r="CH52" s="705"/>
      <c r="CI52" s="705"/>
      <c r="CJ52" s="705"/>
      <c r="CK52" s="705"/>
      <c r="CL52" s="705"/>
      <c r="CM52" s="705"/>
      <c r="CN52" s="705"/>
      <c r="CO52" s="705"/>
      <c r="CP52" s="705"/>
      <c r="CQ52" s="705"/>
      <c r="CR52" s="705"/>
      <c r="CS52" s="705"/>
      <c r="CT52" s="705"/>
      <c r="CU52" s="705"/>
      <c r="CV52" s="705"/>
      <c r="CW52" s="705"/>
    </row>
    <row r="53" spans="1:101" s="91" customFormat="1" ht="20.25" customHeight="1">
      <c r="A53" s="705"/>
      <c r="B53" s="705"/>
      <c r="C53" s="705"/>
      <c r="D53" s="705"/>
      <c r="E53" s="705"/>
      <c r="F53" s="705"/>
      <c r="G53" s="705"/>
      <c r="H53" s="705"/>
      <c r="I53" s="705"/>
      <c r="J53" s="705"/>
      <c r="K53" s="705"/>
      <c r="L53" s="705"/>
      <c r="M53" s="705"/>
      <c r="N53" s="705"/>
      <c r="O53" s="705"/>
      <c r="P53" s="705"/>
      <c r="Q53" s="705"/>
      <c r="R53" s="705"/>
      <c r="S53" s="705"/>
      <c r="T53" s="705"/>
      <c r="U53" s="705"/>
      <c r="V53" s="705"/>
      <c r="W53" s="705"/>
      <c r="X53" s="705"/>
      <c r="Y53" s="705"/>
      <c r="Z53" s="705"/>
      <c r="AA53" s="705"/>
      <c r="AB53" s="705"/>
      <c r="AC53" s="705"/>
      <c r="AD53" s="705"/>
      <c r="AE53" s="705"/>
      <c r="AF53" s="705"/>
      <c r="AG53" s="705"/>
      <c r="AH53" s="705"/>
      <c r="AI53" s="705"/>
      <c r="AJ53" s="705"/>
      <c r="AK53" s="705"/>
      <c r="AL53" s="705"/>
      <c r="AM53" s="705"/>
      <c r="AN53" s="705"/>
      <c r="AO53" s="705"/>
      <c r="AP53" s="705"/>
      <c r="AQ53" s="705"/>
      <c r="AR53" s="705"/>
      <c r="AS53" s="705"/>
      <c r="AT53" s="705"/>
      <c r="AU53" s="705"/>
      <c r="AV53" s="705"/>
      <c r="AW53" s="705"/>
      <c r="AX53" s="705"/>
      <c r="AY53" s="705"/>
      <c r="AZ53" s="705"/>
      <c r="BA53" s="705"/>
      <c r="BB53" s="705"/>
      <c r="BC53" s="705"/>
      <c r="BD53" s="705"/>
      <c r="BE53" s="705"/>
      <c r="BF53" s="705"/>
      <c r="BG53" s="705"/>
      <c r="BH53" s="705"/>
      <c r="BI53" s="705"/>
      <c r="BJ53" s="705"/>
      <c r="BK53" s="705"/>
      <c r="BL53" s="705"/>
      <c r="BM53" s="705"/>
      <c r="BN53" s="705"/>
      <c r="BO53" s="705"/>
      <c r="BP53" s="705"/>
      <c r="BQ53" s="705"/>
      <c r="BR53" s="705"/>
      <c r="BS53" s="705"/>
      <c r="BT53" s="705"/>
      <c r="BU53" s="705"/>
      <c r="BV53" s="705"/>
      <c r="BW53" s="705"/>
      <c r="BX53" s="705"/>
      <c r="BY53" s="705"/>
      <c r="BZ53" s="705"/>
      <c r="CA53" s="705"/>
      <c r="CB53" s="705"/>
      <c r="CC53" s="705"/>
      <c r="CD53" s="705"/>
      <c r="CE53" s="705"/>
      <c r="CF53" s="705"/>
      <c r="CG53" s="705"/>
      <c r="CH53" s="705"/>
      <c r="CI53" s="705"/>
      <c r="CJ53" s="705"/>
      <c r="CK53" s="705"/>
      <c r="CL53" s="705"/>
      <c r="CM53" s="705"/>
      <c r="CN53" s="705"/>
      <c r="CO53" s="705"/>
      <c r="CP53" s="705"/>
      <c r="CQ53" s="705"/>
      <c r="CR53" s="705"/>
      <c r="CS53" s="705"/>
      <c r="CT53" s="705"/>
      <c r="CU53" s="705"/>
      <c r="CV53" s="705"/>
      <c r="CW53" s="705"/>
    </row>
    <row r="54" spans="1:101" s="91" customFormat="1" ht="20.25" customHeight="1">
      <c r="A54" s="705"/>
      <c r="B54" s="705"/>
      <c r="C54" s="705"/>
      <c r="D54" s="705"/>
      <c r="E54" s="705"/>
      <c r="F54" s="705"/>
      <c r="G54" s="705"/>
      <c r="H54" s="705"/>
      <c r="I54" s="705"/>
      <c r="J54" s="705"/>
      <c r="K54" s="705"/>
      <c r="L54" s="705"/>
      <c r="M54" s="705"/>
      <c r="N54" s="705"/>
      <c r="O54" s="705"/>
      <c r="P54" s="705"/>
      <c r="Q54" s="705"/>
      <c r="R54" s="705"/>
      <c r="S54" s="705"/>
      <c r="T54" s="705"/>
      <c r="U54" s="705"/>
      <c r="V54" s="705"/>
      <c r="W54" s="705"/>
      <c r="X54" s="705"/>
      <c r="Y54" s="705"/>
      <c r="Z54" s="705"/>
      <c r="AA54" s="705"/>
      <c r="AB54" s="705"/>
      <c r="AC54" s="705"/>
      <c r="AD54" s="705"/>
      <c r="AE54" s="705"/>
      <c r="AF54" s="705"/>
      <c r="AG54" s="705"/>
      <c r="AH54" s="705"/>
      <c r="AI54" s="705"/>
      <c r="AJ54" s="705"/>
      <c r="AK54" s="705"/>
      <c r="AL54" s="705"/>
      <c r="AM54" s="705"/>
      <c r="AN54" s="705"/>
      <c r="AO54" s="705"/>
      <c r="AP54" s="705"/>
      <c r="AQ54" s="705"/>
      <c r="AR54" s="705"/>
      <c r="AS54" s="705"/>
      <c r="AT54" s="705"/>
      <c r="AU54" s="705"/>
      <c r="AV54" s="705"/>
      <c r="AW54" s="705"/>
      <c r="AX54" s="705"/>
      <c r="AY54" s="705"/>
      <c r="AZ54" s="705"/>
      <c r="BA54" s="705"/>
      <c r="BB54" s="705"/>
      <c r="BC54" s="705"/>
      <c r="BD54" s="705"/>
      <c r="BE54" s="705"/>
      <c r="BF54" s="705"/>
      <c r="BG54" s="705"/>
      <c r="BH54" s="705"/>
      <c r="BI54" s="705"/>
      <c r="BJ54" s="705"/>
      <c r="BK54" s="705"/>
      <c r="BL54" s="705"/>
      <c r="BM54" s="705"/>
      <c r="BN54" s="705"/>
      <c r="BO54" s="705"/>
      <c r="BP54" s="705"/>
      <c r="BQ54" s="705"/>
      <c r="BR54" s="705"/>
      <c r="BS54" s="705"/>
      <c r="BT54" s="705"/>
      <c r="BU54" s="705"/>
      <c r="BV54" s="705"/>
      <c r="BW54" s="705"/>
      <c r="BX54" s="705"/>
      <c r="BY54" s="705"/>
      <c r="BZ54" s="705"/>
      <c r="CA54" s="705"/>
      <c r="CB54" s="705"/>
      <c r="CC54" s="705"/>
      <c r="CD54" s="705"/>
      <c r="CE54" s="705"/>
      <c r="CF54" s="705"/>
      <c r="CG54" s="705"/>
      <c r="CH54" s="705"/>
      <c r="CI54" s="705"/>
      <c r="CJ54" s="705"/>
      <c r="CK54" s="705"/>
      <c r="CL54" s="705"/>
      <c r="CM54" s="705"/>
      <c r="CN54" s="705"/>
      <c r="CO54" s="705"/>
      <c r="CP54" s="705"/>
      <c r="CQ54" s="705"/>
      <c r="CR54" s="705"/>
      <c r="CS54" s="705"/>
      <c r="CT54" s="705"/>
      <c r="CU54" s="705"/>
      <c r="CV54" s="705"/>
      <c r="CW54" s="705"/>
    </row>
    <row r="55" spans="1:101" s="91" customFormat="1" ht="20.25" customHeight="1">
      <c r="A55" s="705"/>
      <c r="B55" s="705"/>
      <c r="C55" s="705"/>
      <c r="D55" s="705"/>
      <c r="E55" s="705"/>
      <c r="F55" s="705"/>
      <c r="G55" s="705"/>
      <c r="H55" s="705"/>
      <c r="I55" s="705"/>
      <c r="J55" s="705"/>
      <c r="K55" s="705"/>
      <c r="L55" s="705"/>
      <c r="M55" s="705"/>
      <c r="N55" s="705"/>
      <c r="O55" s="705"/>
      <c r="P55" s="705"/>
      <c r="Q55" s="705"/>
      <c r="R55" s="705"/>
      <c r="S55" s="705"/>
      <c r="T55" s="705"/>
      <c r="U55" s="705"/>
      <c r="V55" s="705"/>
      <c r="W55" s="705"/>
      <c r="X55" s="705"/>
      <c r="Y55" s="705"/>
      <c r="Z55" s="705"/>
      <c r="AA55" s="705"/>
      <c r="AB55" s="705"/>
      <c r="AC55" s="705"/>
      <c r="AD55" s="705"/>
      <c r="AE55" s="705"/>
      <c r="AF55" s="705"/>
      <c r="AG55" s="705"/>
      <c r="AH55" s="705"/>
      <c r="AI55" s="705"/>
      <c r="AJ55" s="705"/>
      <c r="AK55" s="705"/>
      <c r="AL55" s="705"/>
      <c r="AM55" s="705"/>
      <c r="AN55" s="705"/>
      <c r="AO55" s="705"/>
      <c r="AP55" s="705"/>
      <c r="AQ55" s="705"/>
      <c r="AR55" s="705"/>
      <c r="AS55" s="705"/>
      <c r="AT55" s="705"/>
      <c r="AU55" s="705"/>
      <c r="AV55" s="705"/>
      <c r="AW55" s="705"/>
      <c r="AX55" s="705"/>
      <c r="AY55" s="705"/>
      <c r="AZ55" s="705"/>
      <c r="BA55" s="705"/>
      <c r="BB55" s="705"/>
      <c r="BC55" s="705"/>
      <c r="BD55" s="705"/>
      <c r="BE55" s="705"/>
      <c r="BF55" s="705"/>
      <c r="BG55" s="705"/>
      <c r="BH55" s="705"/>
      <c r="BI55" s="705"/>
      <c r="BJ55" s="705"/>
      <c r="BK55" s="705"/>
      <c r="BL55" s="705"/>
      <c r="BM55" s="705"/>
      <c r="BN55" s="705"/>
      <c r="BO55" s="705"/>
      <c r="BP55" s="705"/>
      <c r="BQ55" s="705"/>
      <c r="BR55" s="705"/>
      <c r="BS55" s="705"/>
      <c r="BT55" s="705"/>
      <c r="BU55" s="705"/>
      <c r="BV55" s="705"/>
      <c r="BW55" s="705"/>
      <c r="BX55" s="705"/>
      <c r="BY55" s="705"/>
      <c r="BZ55" s="705"/>
      <c r="CA55" s="705"/>
      <c r="CB55" s="705"/>
      <c r="CC55" s="705"/>
      <c r="CD55" s="705"/>
      <c r="CE55" s="705"/>
      <c r="CF55" s="705"/>
      <c r="CG55" s="705"/>
      <c r="CH55" s="705"/>
      <c r="CI55" s="705"/>
      <c r="CJ55" s="705"/>
      <c r="CK55" s="705"/>
      <c r="CL55" s="705"/>
      <c r="CM55" s="705"/>
      <c r="CN55" s="705"/>
      <c r="CO55" s="705"/>
      <c r="CP55" s="705"/>
      <c r="CQ55" s="705"/>
      <c r="CR55" s="705"/>
      <c r="CS55" s="705"/>
      <c r="CT55" s="705"/>
      <c r="CU55" s="705"/>
      <c r="CV55" s="705"/>
      <c r="CW55" s="705"/>
    </row>
    <row r="56" spans="1:101" s="91" customFormat="1" ht="20.25" customHeight="1">
      <c r="A56" s="705"/>
      <c r="B56" s="705"/>
      <c r="C56" s="705"/>
      <c r="D56" s="705"/>
      <c r="E56" s="705"/>
      <c r="F56" s="705"/>
      <c r="G56" s="705"/>
      <c r="H56" s="705"/>
      <c r="I56" s="705"/>
      <c r="J56" s="705"/>
      <c r="K56" s="705"/>
      <c r="L56" s="705"/>
      <c r="M56" s="705"/>
      <c r="N56" s="705"/>
      <c r="O56" s="705"/>
      <c r="P56" s="705"/>
      <c r="Q56" s="705"/>
      <c r="R56" s="705"/>
      <c r="S56" s="705"/>
      <c r="T56" s="705"/>
      <c r="U56" s="705"/>
      <c r="V56" s="705"/>
      <c r="W56" s="705"/>
      <c r="X56" s="705"/>
      <c r="Y56" s="705"/>
      <c r="Z56" s="705"/>
      <c r="AA56" s="705"/>
      <c r="AB56" s="705"/>
      <c r="AC56" s="705"/>
      <c r="AD56" s="705"/>
      <c r="AE56" s="705"/>
      <c r="AF56" s="705"/>
      <c r="AG56" s="705"/>
      <c r="AH56" s="705"/>
      <c r="AI56" s="705"/>
      <c r="AJ56" s="705"/>
      <c r="AK56" s="705"/>
      <c r="AL56" s="705"/>
      <c r="AM56" s="705"/>
      <c r="AN56" s="705"/>
      <c r="AO56" s="705"/>
      <c r="AP56" s="705"/>
      <c r="AQ56" s="705"/>
      <c r="AR56" s="705"/>
      <c r="AS56" s="705"/>
      <c r="AT56" s="705"/>
      <c r="AU56" s="705"/>
      <c r="AV56" s="705"/>
      <c r="AW56" s="705"/>
      <c r="AX56" s="705"/>
      <c r="AY56" s="705"/>
      <c r="AZ56" s="705"/>
      <c r="BA56" s="705"/>
      <c r="BB56" s="705"/>
      <c r="BC56" s="705"/>
      <c r="BD56" s="705"/>
      <c r="BE56" s="705"/>
      <c r="BF56" s="705"/>
      <c r="BG56" s="705"/>
      <c r="BH56" s="705"/>
      <c r="BI56" s="705"/>
      <c r="BJ56" s="705"/>
      <c r="BK56" s="705"/>
      <c r="BL56" s="705"/>
      <c r="BM56" s="705"/>
      <c r="BN56" s="705"/>
      <c r="BO56" s="705"/>
      <c r="BP56" s="705"/>
      <c r="BQ56" s="705"/>
      <c r="BR56" s="705"/>
      <c r="BS56" s="705"/>
      <c r="BT56" s="705"/>
      <c r="BU56" s="705"/>
      <c r="BV56" s="705"/>
      <c r="BW56" s="705"/>
      <c r="BX56" s="705"/>
      <c r="BY56" s="705"/>
      <c r="BZ56" s="705"/>
      <c r="CA56" s="705"/>
      <c r="CB56" s="705"/>
      <c r="CC56" s="705"/>
      <c r="CD56" s="705"/>
      <c r="CE56" s="705"/>
      <c r="CF56" s="705"/>
      <c r="CG56" s="705"/>
      <c r="CH56" s="705"/>
      <c r="CI56" s="705"/>
      <c r="CJ56" s="705"/>
      <c r="CK56" s="705"/>
      <c r="CL56" s="705"/>
      <c r="CM56" s="705"/>
      <c r="CN56" s="705"/>
      <c r="CO56" s="705"/>
      <c r="CP56" s="705"/>
      <c r="CQ56" s="705"/>
      <c r="CR56" s="705"/>
      <c r="CS56" s="705"/>
      <c r="CT56" s="705"/>
      <c r="CU56" s="705"/>
      <c r="CV56" s="705"/>
      <c r="CW56" s="705"/>
    </row>
    <row r="57" spans="1:101" s="91" customFormat="1" ht="20.25" customHeight="1">
      <c r="A57" s="705"/>
      <c r="B57" s="705"/>
      <c r="C57" s="705"/>
      <c r="D57" s="705"/>
      <c r="E57" s="705"/>
      <c r="F57" s="705"/>
      <c r="G57" s="705"/>
      <c r="H57" s="705"/>
      <c r="I57" s="705"/>
      <c r="J57" s="705"/>
      <c r="K57" s="705"/>
      <c r="L57" s="705"/>
      <c r="M57" s="705"/>
      <c r="N57" s="705"/>
      <c r="O57" s="705"/>
      <c r="P57" s="705"/>
      <c r="Q57" s="705"/>
      <c r="R57" s="705"/>
      <c r="S57" s="705"/>
      <c r="T57" s="705"/>
      <c r="U57" s="705"/>
      <c r="V57" s="705"/>
      <c r="W57" s="705"/>
      <c r="X57" s="705"/>
      <c r="Y57" s="705"/>
      <c r="Z57" s="705"/>
      <c r="AA57" s="705"/>
      <c r="AB57" s="705"/>
      <c r="AC57" s="705"/>
      <c r="AD57" s="705"/>
      <c r="AE57" s="705"/>
      <c r="AF57" s="705"/>
      <c r="AG57" s="705"/>
      <c r="AH57" s="705"/>
      <c r="AI57" s="705"/>
      <c r="AJ57" s="705"/>
      <c r="AK57" s="705"/>
      <c r="AL57" s="705"/>
      <c r="AM57" s="705"/>
      <c r="AN57" s="705"/>
      <c r="AO57" s="705"/>
      <c r="AP57" s="705"/>
      <c r="AQ57" s="705"/>
      <c r="AR57" s="705"/>
      <c r="AS57" s="705"/>
      <c r="AT57" s="705"/>
      <c r="AU57" s="705"/>
      <c r="AV57" s="705"/>
      <c r="AW57" s="705"/>
      <c r="AX57" s="705"/>
      <c r="AY57" s="705"/>
      <c r="AZ57" s="705"/>
      <c r="BA57" s="705"/>
      <c r="BB57" s="705"/>
      <c r="BC57" s="705"/>
      <c r="BD57" s="705"/>
      <c r="BE57" s="705"/>
      <c r="BF57" s="705"/>
      <c r="BG57" s="705"/>
      <c r="BH57" s="705"/>
      <c r="BI57" s="705"/>
      <c r="BJ57" s="705"/>
      <c r="BK57" s="705"/>
      <c r="BL57" s="705"/>
      <c r="BM57" s="705"/>
      <c r="BN57" s="705"/>
      <c r="BO57" s="705"/>
      <c r="BP57" s="705"/>
      <c r="BQ57" s="705"/>
      <c r="BR57" s="705"/>
      <c r="BS57" s="705"/>
      <c r="BT57" s="705"/>
      <c r="BU57" s="705"/>
      <c r="BV57" s="705"/>
      <c r="BW57" s="705"/>
      <c r="BX57" s="705"/>
      <c r="BY57" s="705"/>
      <c r="BZ57" s="705"/>
      <c r="CA57" s="705"/>
      <c r="CB57" s="705"/>
      <c r="CC57" s="705"/>
      <c r="CD57" s="705"/>
      <c r="CE57" s="705"/>
      <c r="CF57" s="705"/>
      <c r="CG57" s="705"/>
      <c r="CH57" s="705"/>
      <c r="CI57" s="705"/>
      <c r="CJ57" s="705"/>
      <c r="CK57" s="705"/>
      <c r="CL57" s="705"/>
      <c r="CM57" s="705"/>
      <c r="CN57" s="705"/>
      <c r="CO57" s="705"/>
      <c r="CP57" s="705"/>
      <c r="CQ57" s="705"/>
      <c r="CR57" s="705"/>
      <c r="CS57" s="705"/>
      <c r="CT57" s="705"/>
      <c r="CU57" s="705"/>
      <c r="CV57" s="705"/>
      <c r="CW57" s="705"/>
    </row>
    <row r="58" spans="1:101" s="91" customFormat="1" ht="20.25" customHeight="1">
      <c r="A58" s="705"/>
      <c r="B58" s="705"/>
      <c r="C58" s="705"/>
      <c r="D58" s="705"/>
      <c r="E58" s="705"/>
      <c r="F58" s="705"/>
      <c r="G58" s="705"/>
      <c r="H58" s="705"/>
      <c r="I58" s="705"/>
      <c r="J58" s="705"/>
      <c r="K58" s="705"/>
      <c r="L58" s="705"/>
      <c r="M58" s="705"/>
      <c r="N58" s="705"/>
      <c r="O58" s="705"/>
      <c r="P58" s="705"/>
      <c r="Q58" s="705"/>
      <c r="R58" s="705"/>
      <c r="S58" s="705"/>
      <c r="T58" s="705"/>
      <c r="U58" s="705"/>
      <c r="V58" s="705"/>
      <c r="W58" s="705"/>
      <c r="X58" s="705"/>
      <c r="Y58" s="705"/>
      <c r="Z58" s="705"/>
      <c r="AA58" s="705"/>
      <c r="AB58" s="705"/>
      <c r="AC58" s="705"/>
      <c r="AD58" s="705"/>
      <c r="AE58" s="705"/>
      <c r="AF58" s="705"/>
      <c r="AG58" s="705"/>
      <c r="AH58" s="705"/>
      <c r="AI58" s="705"/>
      <c r="AJ58" s="705"/>
      <c r="AK58" s="705"/>
      <c r="AL58" s="705"/>
      <c r="AM58" s="705"/>
      <c r="AN58" s="705"/>
      <c r="AO58" s="705"/>
      <c r="AP58" s="705"/>
      <c r="AQ58" s="705"/>
      <c r="AR58" s="705"/>
      <c r="AS58" s="705"/>
      <c r="AT58" s="705"/>
      <c r="AU58" s="705"/>
      <c r="AV58" s="705"/>
      <c r="AW58" s="705"/>
      <c r="AX58" s="705"/>
      <c r="AY58" s="705"/>
      <c r="AZ58" s="705"/>
      <c r="BA58" s="705"/>
      <c r="BB58" s="705"/>
      <c r="BC58" s="705"/>
      <c r="BD58" s="705"/>
      <c r="BE58" s="705"/>
      <c r="BF58" s="705"/>
      <c r="BG58" s="705"/>
      <c r="BH58" s="705"/>
      <c r="BI58" s="705"/>
      <c r="BJ58" s="705"/>
      <c r="BK58" s="705"/>
      <c r="BL58" s="705"/>
      <c r="BM58" s="705"/>
      <c r="BN58" s="705"/>
      <c r="BO58" s="705"/>
      <c r="BP58" s="705"/>
      <c r="BQ58" s="705"/>
      <c r="BR58" s="705"/>
      <c r="BS58" s="705"/>
      <c r="BT58" s="705"/>
      <c r="BU58" s="705"/>
      <c r="BV58" s="705"/>
      <c r="BW58" s="705"/>
      <c r="BX58" s="705"/>
      <c r="BY58" s="705"/>
      <c r="BZ58" s="705"/>
      <c r="CA58" s="705"/>
      <c r="CB58" s="705"/>
      <c r="CC58" s="705"/>
      <c r="CD58" s="705"/>
      <c r="CE58" s="705"/>
      <c r="CF58" s="705"/>
      <c r="CG58" s="705"/>
      <c r="CH58" s="705"/>
      <c r="CI58" s="705"/>
      <c r="CJ58" s="705"/>
      <c r="CK58" s="705"/>
      <c r="CL58" s="705"/>
      <c r="CM58" s="705"/>
      <c r="CN58" s="705"/>
      <c r="CO58" s="705"/>
      <c r="CP58" s="705"/>
      <c r="CQ58" s="705"/>
      <c r="CR58" s="705"/>
      <c r="CS58" s="705"/>
      <c r="CT58" s="705"/>
      <c r="CU58" s="705"/>
      <c r="CV58" s="705"/>
      <c r="CW58" s="705"/>
    </row>
    <row r="59" spans="1:101" s="91" customFormat="1" ht="20.25" customHeight="1">
      <c r="A59" s="705"/>
      <c r="B59" s="705"/>
      <c r="C59" s="705"/>
      <c r="D59" s="705"/>
      <c r="E59" s="705"/>
      <c r="F59" s="705"/>
      <c r="G59" s="705"/>
      <c r="H59" s="705"/>
      <c r="I59" s="705"/>
      <c r="J59" s="705"/>
      <c r="K59" s="705"/>
      <c r="L59" s="705"/>
      <c r="M59" s="705"/>
      <c r="N59" s="705"/>
      <c r="O59" s="705"/>
      <c r="P59" s="705"/>
      <c r="Q59" s="705"/>
      <c r="R59" s="705"/>
      <c r="S59" s="705"/>
      <c r="T59" s="705"/>
      <c r="U59" s="705"/>
      <c r="V59" s="705"/>
      <c r="W59" s="705"/>
      <c r="X59" s="705"/>
      <c r="Y59" s="705"/>
      <c r="Z59" s="705"/>
      <c r="AA59" s="705"/>
      <c r="AB59" s="705"/>
      <c r="AC59" s="705"/>
      <c r="AD59" s="705"/>
      <c r="AE59" s="705"/>
      <c r="AF59" s="705"/>
      <c r="AG59" s="705"/>
      <c r="AH59" s="705"/>
      <c r="AI59" s="705"/>
      <c r="AJ59" s="705"/>
      <c r="AK59" s="705"/>
      <c r="AL59" s="705"/>
      <c r="AM59" s="705"/>
      <c r="AN59" s="705"/>
      <c r="AO59" s="705"/>
      <c r="AP59" s="705"/>
      <c r="AQ59" s="705"/>
      <c r="AR59" s="705"/>
      <c r="AS59" s="705"/>
      <c r="AT59" s="705"/>
      <c r="AU59" s="705"/>
      <c r="AV59" s="705"/>
      <c r="AW59" s="705"/>
      <c r="AX59" s="705"/>
      <c r="AY59" s="705"/>
      <c r="AZ59" s="705"/>
      <c r="BA59" s="705"/>
      <c r="BB59" s="705"/>
      <c r="BC59" s="705"/>
      <c r="BD59" s="705"/>
      <c r="BE59" s="705"/>
      <c r="BF59" s="705"/>
      <c r="BG59" s="705"/>
      <c r="BH59" s="705"/>
      <c r="BI59" s="705"/>
      <c r="BJ59" s="705"/>
      <c r="BK59" s="705"/>
      <c r="BL59" s="705"/>
      <c r="BM59" s="705"/>
      <c r="BN59" s="705"/>
      <c r="BO59" s="705"/>
      <c r="BP59" s="705"/>
      <c r="BQ59" s="705"/>
      <c r="BR59" s="705"/>
      <c r="BS59" s="705"/>
      <c r="BT59" s="705"/>
      <c r="BU59" s="705"/>
      <c r="BV59" s="705"/>
      <c r="BW59" s="705"/>
      <c r="BX59" s="705"/>
      <c r="BY59" s="705"/>
      <c r="BZ59" s="705"/>
      <c r="CA59" s="705"/>
      <c r="CB59" s="705"/>
      <c r="CC59" s="705"/>
      <c r="CD59" s="705"/>
      <c r="CE59" s="705"/>
      <c r="CF59" s="705"/>
      <c r="CG59" s="705"/>
      <c r="CH59" s="705"/>
      <c r="CI59" s="705"/>
      <c r="CJ59" s="705"/>
      <c r="CK59" s="705"/>
      <c r="CL59" s="705"/>
      <c r="CM59" s="705"/>
      <c r="CN59" s="705"/>
      <c r="CO59" s="705"/>
      <c r="CP59" s="705"/>
      <c r="CQ59" s="705"/>
      <c r="CR59" s="705"/>
      <c r="CS59" s="705"/>
      <c r="CT59" s="705"/>
      <c r="CU59" s="705"/>
      <c r="CV59" s="705"/>
      <c r="CW59" s="705"/>
    </row>
    <row r="60" spans="1:101" s="91" customFormat="1" ht="20.25" customHeight="1">
      <c r="A60" s="705"/>
      <c r="B60" s="705"/>
      <c r="C60" s="705"/>
      <c r="D60" s="705"/>
      <c r="E60" s="705"/>
      <c r="F60" s="705"/>
      <c r="G60" s="705"/>
      <c r="H60" s="705"/>
      <c r="I60" s="705"/>
      <c r="J60" s="705"/>
      <c r="K60" s="705"/>
      <c r="L60" s="705"/>
      <c r="M60" s="705"/>
      <c r="N60" s="705"/>
      <c r="O60" s="705"/>
      <c r="P60" s="705"/>
      <c r="Q60" s="705"/>
      <c r="R60" s="705"/>
      <c r="S60" s="705"/>
      <c r="T60" s="705"/>
      <c r="U60" s="705"/>
      <c r="V60" s="705"/>
      <c r="W60" s="705"/>
      <c r="X60" s="705"/>
      <c r="Y60" s="705"/>
      <c r="Z60" s="705"/>
      <c r="AA60" s="705"/>
      <c r="AB60" s="705"/>
      <c r="AC60" s="705"/>
      <c r="AD60" s="705"/>
      <c r="AE60" s="705"/>
      <c r="AF60" s="705"/>
      <c r="AG60" s="705"/>
      <c r="AH60" s="705"/>
      <c r="AI60" s="705"/>
      <c r="AJ60" s="705"/>
      <c r="AK60" s="705"/>
      <c r="AL60" s="705"/>
      <c r="AM60" s="705"/>
      <c r="AN60" s="705"/>
      <c r="AO60" s="705"/>
      <c r="AP60" s="705"/>
      <c r="AQ60" s="705"/>
      <c r="AR60" s="705"/>
      <c r="AS60" s="705"/>
      <c r="AT60" s="705"/>
      <c r="AU60" s="705"/>
      <c r="AV60" s="705"/>
      <c r="AW60" s="705"/>
      <c r="AX60" s="705"/>
      <c r="AY60" s="705"/>
      <c r="AZ60" s="705"/>
      <c r="BA60" s="705"/>
      <c r="BB60" s="705"/>
      <c r="BC60" s="705"/>
      <c r="BD60" s="705"/>
      <c r="BE60" s="705"/>
      <c r="BF60" s="705"/>
      <c r="BG60" s="705"/>
      <c r="BH60" s="705"/>
      <c r="BI60" s="705"/>
      <c r="BJ60" s="705"/>
      <c r="BK60" s="705"/>
      <c r="BL60" s="705"/>
      <c r="BM60" s="705"/>
      <c r="BN60" s="705"/>
      <c r="BO60" s="705"/>
      <c r="BP60" s="705"/>
      <c r="BQ60" s="705"/>
      <c r="BR60" s="705"/>
      <c r="BS60" s="705"/>
      <c r="BT60" s="705"/>
      <c r="BU60" s="705"/>
      <c r="BV60" s="705"/>
      <c r="BW60" s="705"/>
      <c r="BX60" s="705"/>
      <c r="BY60" s="705"/>
      <c r="BZ60" s="705"/>
      <c r="CA60" s="705"/>
      <c r="CB60" s="705"/>
      <c r="CC60" s="705"/>
      <c r="CD60" s="705"/>
      <c r="CE60" s="705"/>
      <c r="CF60" s="705"/>
      <c r="CG60" s="705"/>
      <c r="CH60" s="705"/>
      <c r="CI60" s="705"/>
      <c r="CJ60" s="705"/>
      <c r="CK60" s="705"/>
      <c r="CL60" s="705"/>
      <c r="CM60" s="705"/>
      <c r="CN60" s="705"/>
      <c r="CO60" s="705"/>
      <c r="CP60" s="705"/>
      <c r="CQ60" s="705"/>
      <c r="CR60" s="705"/>
      <c r="CS60" s="705"/>
      <c r="CT60" s="705"/>
      <c r="CU60" s="705"/>
      <c r="CV60" s="705"/>
      <c r="CW60" s="705"/>
    </row>
    <row r="61" spans="1:101" s="91" customFormat="1" ht="20.25" customHeight="1">
      <c r="A61" s="705"/>
      <c r="B61" s="705"/>
      <c r="C61" s="705"/>
      <c r="D61" s="705"/>
      <c r="E61" s="705"/>
      <c r="F61" s="705"/>
      <c r="G61" s="705"/>
      <c r="H61" s="705"/>
      <c r="I61" s="705"/>
      <c r="J61" s="705"/>
      <c r="K61" s="705"/>
      <c r="L61" s="705"/>
      <c r="M61" s="705"/>
      <c r="N61" s="705"/>
      <c r="O61" s="705"/>
      <c r="P61" s="705"/>
      <c r="Q61" s="705"/>
      <c r="R61" s="705"/>
      <c r="S61" s="705"/>
      <c r="T61" s="705"/>
      <c r="U61" s="705"/>
      <c r="V61" s="705"/>
      <c r="W61" s="705"/>
      <c r="X61" s="705"/>
      <c r="Y61" s="705"/>
      <c r="Z61" s="705"/>
      <c r="AA61" s="705"/>
      <c r="AB61" s="705"/>
      <c r="AC61" s="705"/>
      <c r="AD61" s="705"/>
      <c r="AE61" s="705"/>
      <c r="AF61" s="705"/>
      <c r="AG61" s="705"/>
      <c r="AH61" s="705"/>
      <c r="AI61" s="705"/>
      <c r="AJ61" s="705"/>
      <c r="AK61" s="705"/>
      <c r="AL61" s="705"/>
      <c r="AM61" s="705"/>
      <c r="AN61" s="705"/>
      <c r="AO61" s="705"/>
      <c r="AP61" s="705"/>
      <c r="AQ61" s="705"/>
      <c r="AR61" s="705"/>
      <c r="AS61" s="705"/>
      <c r="AT61" s="705"/>
      <c r="AU61" s="705"/>
      <c r="AV61" s="705"/>
      <c r="AW61" s="705"/>
      <c r="AX61" s="705"/>
      <c r="AY61" s="705"/>
      <c r="AZ61" s="705"/>
      <c r="BA61" s="705"/>
      <c r="BB61" s="705"/>
      <c r="BC61" s="705"/>
      <c r="BD61" s="705"/>
      <c r="BE61" s="705"/>
      <c r="BF61" s="705"/>
      <c r="BG61" s="705"/>
      <c r="BH61" s="705"/>
      <c r="BI61" s="705"/>
      <c r="BJ61" s="705"/>
      <c r="BK61" s="705"/>
      <c r="BL61" s="705"/>
      <c r="BM61" s="705"/>
      <c r="BN61" s="705"/>
      <c r="BO61" s="705"/>
      <c r="BP61" s="705"/>
      <c r="BQ61" s="705"/>
      <c r="BR61" s="705"/>
      <c r="BS61" s="705"/>
      <c r="BT61" s="705"/>
      <c r="BU61" s="705"/>
      <c r="BV61" s="705"/>
      <c r="BW61" s="705"/>
      <c r="BX61" s="705"/>
      <c r="BY61" s="705"/>
      <c r="BZ61" s="705"/>
      <c r="CA61" s="705"/>
      <c r="CB61" s="705"/>
      <c r="CC61" s="705"/>
      <c r="CD61" s="705"/>
      <c r="CE61" s="705"/>
      <c r="CF61" s="705"/>
      <c r="CG61" s="705"/>
      <c r="CH61" s="705"/>
      <c r="CI61" s="705"/>
      <c r="CJ61" s="705"/>
      <c r="CK61" s="705"/>
      <c r="CL61" s="705"/>
      <c r="CM61" s="705"/>
      <c r="CN61" s="705"/>
      <c r="CO61" s="705"/>
      <c r="CP61" s="705"/>
      <c r="CQ61" s="705"/>
      <c r="CR61" s="705"/>
      <c r="CS61" s="705"/>
      <c r="CT61" s="705"/>
      <c r="CU61" s="705"/>
      <c r="CV61" s="705"/>
      <c r="CW61" s="705"/>
    </row>
    <row r="62" spans="1:101" s="91" customFormat="1" ht="20.25" customHeight="1">
      <c r="A62" s="705"/>
      <c r="B62" s="705"/>
      <c r="C62" s="705"/>
      <c r="D62" s="705"/>
      <c r="E62" s="705"/>
      <c r="F62" s="705"/>
      <c r="G62" s="705"/>
      <c r="H62" s="705"/>
      <c r="I62" s="705"/>
      <c r="J62" s="705"/>
      <c r="K62" s="705"/>
      <c r="L62" s="705"/>
      <c r="M62" s="705"/>
      <c r="N62" s="705"/>
      <c r="O62" s="705"/>
      <c r="P62" s="705"/>
      <c r="Q62" s="705"/>
      <c r="R62" s="705"/>
      <c r="S62" s="705"/>
      <c r="T62" s="705"/>
      <c r="U62" s="705"/>
      <c r="V62" s="705"/>
      <c r="W62" s="705"/>
      <c r="X62" s="705"/>
      <c r="Y62" s="705"/>
      <c r="Z62" s="705"/>
      <c r="AA62" s="705"/>
      <c r="AB62" s="705"/>
      <c r="AC62" s="705"/>
      <c r="AD62" s="705"/>
      <c r="AE62" s="705"/>
      <c r="AF62" s="705"/>
      <c r="AG62" s="705"/>
      <c r="AH62" s="705"/>
      <c r="AI62" s="705"/>
      <c r="AJ62" s="705"/>
      <c r="AK62" s="705"/>
      <c r="AL62" s="705"/>
      <c r="AM62" s="705"/>
      <c r="AN62" s="705"/>
      <c r="AO62" s="705"/>
      <c r="AP62" s="705"/>
      <c r="AQ62" s="705"/>
      <c r="AR62" s="705"/>
      <c r="AS62" s="705"/>
      <c r="AT62" s="705"/>
      <c r="AU62" s="705"/>
      <c r="AV62" s="705"/>
      <c r="AW62" s="705"/>
      <c r="AX62" s="705"/>
      <c r="AY62" s="705"/>
      <c r="AZ62" s="705"/>
      <c r="BA62" s="705"/>
      <c r="BB62" s="705"/>
      <c r="BC62" s="705"/>
      <c r="BD62" s="705"/>
      <c r="BE62" s="705"/>
      <c r="BF62" s="705"/>
      <c r="BG62" s="705"/>
      <c r="BH62" s="705"/>
      <c r="BI62" s="705"/>
      <c r="BJ62" s="705"/>
      <c r="BK62" s="705"/>
      <c r="BL62" s="705"/>
      <c r="BM62" s="705"/>
      <c r="BN62" s="705"/>
      <c r="BO62" s="705"/>
      <c r="BP62" s="705"/>
      <c r="BQ62" s="705"/>
      <c r="BR62" s="705"/>
      <c r="BS62" s="705"/>
      <c r="BT62" s="705"/>
      <c r="BU62" s="705"/>
      <c r="BV62" s="705"/>
      <c r="BW62" s="705"/>
      <c r="BX62" s="705"/>
      <c r="BY62" s="705"/>
      <c r="BZ62" s="705"/>
      <c r="CA62" s="705"/>
      <c r="CB62" s="705"/>
      <c r="CC62" s="705"/>
      <c r="CD62" s="705"/>
      <c r="CE62" s="705"/>
      <c r="CF62" s="705"/>
      <c r="CG62" s="705"/>
      <c r="CH62" s="705"/>
      <c r="CI62" s="705"/>
      <c r="CJ62" s="705"/>
      <c r="CK62" s="705"/>
      <c r="CL62" s="705"/>
      <c r="CM62" s="705"/>
      <c r="CN62" s="705"/>
      <c r="CO62" s="705"/>
      <c r="CP62" s="705"/>
      <c r="CQ62" s="705"/>
      <c r="CR62" s="705"/>
      <c r="CS62" s="705"/>
      <c r="CT62" s="705"/>
      <c r="CU62" s="705"/>
      <c r="CV62" s="705"/>
      <c r="CW62" s="705"/>
    </row>
    <row r="63" spans="1:101" s="91" customFormat="1" ht="20.25" customHeight="1">
      <c r="A63" s="705"/>
      <c r="B63" s="705"/>
      <c r="C63" s="705"/>
      <c r="D63" s="705"/>
      <c r="E63" s="705"/>
      <c r="F63" s="705"/>
      <c r="G63" s="705"/>
      <c r="H63" s="705"/>
      <c r="I63" s="705"/>
      <c r="J63" s="705"/>
      <c r="K63" s="705"/>
      <c r="L63" s="705"/>
      <c r="M63" s="705"/>
      <c r="N63" s="705"/>
      <c r="O63" s="705"/>
      <c r="P63" s="705"/>
      <c r="Q63" s="705"/>
      <c r="R63" s="705"/>
      <c r="S63" s="705"/>
      <c r="T63" s="705"/>
      <c r="U63" s="705"/>
      <c r="V63" s="705"/>
      <c r="W63" s="705"/>
      <c r="X63" s="705"/>
      <c r="Y63" s="705"/>
      <c r="Z63" s="705"/>
      <c r="AA63" s="705"/>
      <c r="AB63" s="705"/>
      <c r="AC63" s="705"/>
      <c r="AD63" s="705"/>
      <c r="AE63" s="705"/>
      <c r="AF63" s="705"/>
      <c r="AG63" s="705"/>
      <c r="AH63" s="705"/>
      <c r="AI63" s="705"/>
      <c r="AJ63" s="705"/>
      <c r="AK63" s="705"/>
      <c r="AL63" s="705"/>
      <c r="AM63" s="705"/>
      <c r="AN63" s="705"/>
      <c r="AO63" s="705"/>
      <c r="AP63" s="705"/>
      <c r="AQ63" s="705"/>
      <c r="AR63" s="705"/>
      <c r="AS63" s="705"/>
      <c r="AT63" s="705"/>
      <c r="AU63" s="705"/>
      <c r="AV63" s="705"/>
      <c r="AW63" s="705"/>
      <c r="AX63" s="705"/>
      <c r="AY63" s="705"/>
      <c r="AZ63" s="705"/>
      <c r="BA63" s="705"/>
      <c r="BB63" s="705"/>
      <c r="BC63" s="705"/>
      <c r="BD63" s="705"/>
      <c r="BE63" s="705"/>
      <c r="BF63" s="705"/>
      <c r="BG63" s="705"/>
      <c r="BH63" s="705"/>
      <c r="BI63" s="705"/>
      <c r="BJ63" s="705"/>
      <c r="BK63" s="705"/>
      <c r="BL63" s="705"/>
      <c r="BM63" s="705"/>
      <c r="BN63" s="705"/>
      <c r="BO63" s="705"/>
      <c r="BP63" s="705"/>
      <c r="BQ63" s="705"/>
      <c r="BR63" s="705"/>
      <c r="BS63" s="705"/>
      <c r="BT63" s="705"/>
      <c r="BU63" s="705"/>
      <c r="BV63" s="705"/>
      <c r="BW63" s="705"/>
      <c r="BX63" s="705"/>
      <c r="BY63" s="705"/>
      <c r="BZ63" s="705"/>
      <c r="CA63" s="705"/>
      <c r="CB63" s="705"/>
      <c r="CC63" s="705"/>
      <c r="CD63" s="705"/>
      <c r="CE63" s="705"/>
      <c r="CF63" s="705"/>
      <c r="CG63" s="705"/>
      <c r="CH63" s="705"/>
      <c r="CI63" s="705"/>
      <c r="CJ63" s="705"/>
      <c r="CK63" s="705"/>
      <c r="CL63" s="705"/>
      <c r="CM63" s="705"/>
      <c r="CN63" s="705"/>
      <c r="CO63" s="705"/>
      <c r="CP63" s="705"/>
      <c r="CQ63" s="705"/>
      <c r="CR63" s="705"/>
      <c r="CS63" s="705"/>
      <c r="CT63" s="705"/>
      <c r="CU63" s="705"/>
      <c r="CV63" s="705"/>
      <c r="CW63" s="705"/>
    </row>
    <row r="64" spans="1:101" s="91" customFormat="1" ht="20.25" customHeight="1">
      <c r="A64" s="705"/>
      <c r="B64" s="705"/>
      <c r="C64" s="705"/>
      <c r="D64" s="705"/>
      <c r="E64" s="705"/>
      <c r="F64" s="705"/>
      <c r="G64" s="705"/>
      <c r="H64" s="705"/>
      <c r="I64" s="705"/>
      <c r="J64" s="705"/>
      <c r="K64" s="705"/>
      <c r="L64" s="705"/>
      <c r="M64" s="705"/>
      <c r="N64" s="705"/>
      <c r="O64" s="705"/>
      <c r="P64" s="705"/>
      <c r="Q64" s="705"/>
      <c r="R64" s="705"/>
      <c r="S64" s="705"/>
      <c r="T64" s="705"/>
      <c r="U64" s="705"/>
      <c r="V64" s="705"/>
      <c r="W64" s="705"/>
      <c r="X64" s="705"/>
      <c r="Y64" s="705"/>
      <c r="Z64" s="705"/>
      <c r="AA64" s="705"/>
      <c r="AB64" s="705"/>
      <c r="AC64" s="705"/>
      <c r="AD64" s="705"/>
      <c r="AE64" s="705"/>
      <c r="AF64" s="705"/>
      <c r="AG64" s="705"/>
      <c r="AH64" s="705"/>
      <c r="AI64" s="705"/>
      <c r="AJ64" s="705"/>
      <c r="AK64" s="705"/>
      <c r="AL64" s="705"/>
      <c r="AM64" s="705"/>
      <c r="AN64" s="705"/>
      <c r="AO64" s="705"/>
      <c r="AP64" s="705"/>
      <c r="AQ64" s="705"/>
      <c r="AR64" s="705"/>
      <c r="AS64" s="705"/>
      <c r="AT64" s="705"/>
      <c r="AU64" s="705"/>
      <c r="AV64" s="705"/>
      <c r="AW64" s="705"/>
      <c r="AX64" s="705"/>
      <c r="AY64" s="705"/>
      <c r="AZ64" s="705"/>
      <c r="BA64" s="705"/>
      <c r="BB64" s="705"/>
      <c r="BC64" s="705"/>
      <c r="BD64" s="705"/>
      <c r="BE64" s="705"/>
      <c r="BF64" s="705"/>
      <c r="BG64" s="705"/>
      <c r="BH64" s="705"/>
      <c r="BI64" s="705"/>
      <c r="BJ64" s="705"/>
      <c r="BK64" s="705"/>
      <c r="BL64" s="705"/>
      <c r="BM64" s="705"/>
      <c r="BN64" s="705"/>
      <c r="BO64" s="705"/>
      <c r="BP64" s="705"/>
      <c r="BQ64" s="705"/>
      <c r="BR64" s="705"/>
      <c r="BS64" s="705"/>
      <c r="BT64" s="705"/>
      <c r="BU64" s="705"/>
      <c r="BV64" s="705"/>
      <c r="BW64" s="705"/>
      <c r="BX64" s="705"/>
      <c r="BY64" s="705"/>
      <c r="BZ64" s="705"/>
      <c r="CA64" s="705"/>
      <c r="CB64" s="705"/>
      <c r="CC64" s="705"/>
      <c r="CD64" s="705"/>
      <c r="CE64" s="705"/>
      <c r="CF64" s="705"/>
      <c r="CG64" s="705"/>
      <c r="CH64" s="705"/>
      <c r="CI64" s="705"/>
      <c r="CJ64" s="705"/>
      <c r="CK64" s="705"/>
      <c r="CL64" s="705"/>
      <c r="CM64" s="705"/>
      <c r="CN64" s="705"/>
      <c r="CO64" s="705"/>
      <c r="CP64" s="705"/>
      <c r="CQ64" s="705"/>
      <c r="CR64" s="705"/>
      <c r="CS64" s="705"/>
      <c r="CT64" s="705"/>
      <c r="CU64" s="705"/>
      <c r="CV64" s="705"/>
      <c r="CW64" s="705"/>
    </row>
    <row r="65" spans="1:101" s="91" customFormat="1" ht="20.25" customHeight="1">
      <c r="A65" s="705"/>
      <c r="B65" s="705"/>
      <c r="C65" s="705"/>
      <c r="D65" s="705"/>
      <c r="E65" s="705"/>
      <c r="F65" s="705"/>
      <c r="G65" s="705"/>
      <c r="H65" s="705"/>
      <c r="I65" s="705"/>
      <c r="J65" s="705"/>
      <c r="K65" s="705"/>
      <c r="L65" s="705"/>
      <c r="M65" s="705"/>
      <c r="N65" s="705"/>
      <c r="O65" s="705"/>
      <c r="P65" s="705"/>
      <c r="Q65" s="705"/>
      <c r="R65" s="705"/>
      <c r="S65" s="705"/>
      <c r="T65" s="705"/>
      <c r="U65" s="705"/>
      <c r="V65" s="705"/>
      <c r="W65" s="705"/>
      <c r="X65" s="705"/>
      <c r="Y65" s="705"/>
      <c r="Z65" s="705"/>
      <c r="AA65" s="705"/>
      <c r="AB65" s="705"/>
      <c r="AC65" s="705"/>
      <c r="AD65" s="705"/>
      <c r="AE65" s="705"/>
      <c r="AF65" s="705"/>
      <c r="AG65" s="705"/>
      <c r="AH65" s="705"/>
      <c r="AI65" s="705"/>
      <c r="AJ65" s="705"/>
      <c r="AK65" s="705"/>
      <c r="AL65" s="705"/>
      <c r="AM65" s="705"/>
      <c r="AN65" s="705"/>
      <c r="AO65" s="705"/>
      <c r="AP65" s="705"/>
      <c r="AQ65" s="705"/>
      <c r="AR65" s="705"/>
      <c r="AS65" s="705"/>
      <c r="AT65" s="705"/>
      <c r="AU65" s="705"/>
      <c r="AV65" s="705"/>
      <c r="AW65" s="705"/>
      <c r="AX65" s="705"/>
      <c r="AY65" s="705"/>
      <c r="AZ65" s="705"/>
      <c r="BA65" s="705"/>
      <c r="BB65" s="705"/>
      <c r="BC65" s="705"/>
      <c r="BD65" s="705"/>
      <c r="BE65" s="705"/>
      <c r="BF65" s="705"/>
      <c r="BG65" s="705"/>
      <c r="BH65" s="705"/>
      <c r="BI65" s="705"/>
      <c r="BJ65" s="705"/>
      <c r="BK65" s="705"/>
      <c r="BL65" s="705"/>
      <c r="BM65" s="705"/>
      <c r="BN65" s="705"/>
      <c r="BO65" s="705"/>
      <c r="BP65" s="705"/>
      <c r="BQ65" s="705"/>
      <c r="BR65" s="705"/>
      <c r="BS65" s="705"/>
      <c r="BT65" s="705"/>
      <c r="BU65" s="705"/>
      <c r="BV65" s="705"/>
      <c r="BW65" s="705"/>
      <c r="BX65" s="705"/>
      <c r="BY65" s="705"/>
      <c r="BZ65" s="705"/>
      <c r="CA65" s="705"/>
      <c r="CB65" s="705"/>
      <c r="CC65" s="705"/>
      <c r="CD65" s="705"/>
      <c r="CE65" s="705"/>
      <c r="CF65" s="705"/>
      <c r="CG65" s="705"/>
      <c r="CH65" s="705"/>
      <c r="CI65" s="705"/>
      <c r="CJ65" s="705"/>
      <c r="CK65" s="705"/>
      <c r="CL65" s="705"/>
      <c r="CM65" s="705"/>
      <c r="CN65" s="705"/>
      <c r="CO65" s="705"/>
      <c r="CP65" s="705"/>
      <c r="CQ65" s="705"/>
      <c r="CR65" s="705"/>
      <c r="CS65" s="705"/>
      <c r="CT65" s="705"/>
      <c r="CU65" s="705"/>
      <c r="CV65" s="705"/>
      <c r="CW65" s="705"/>
    </row>
    <row r="66" spans="1:101" s="91" customFormat="1" ht="20.25" customHeight="1">
      <c r="A66" s="705"/>
      <c r="B66" s="705"/>
      <c r="C66" s="705"/>
      <c r="D66" s="705"/>
      <c r="E66" s="705"/>
      <c r="F66" s="705"/>
      <c r="G66" s="705"/>
      <c r="H66" s="705"/>
      <c r="I66" s="705"/>
      <c r="J66" s="705"/>
      <c r="K66" s="705"/>
      <c r="L66" s="705"/>
      <c r="M66" s="705"/>
      <c r="N66" s="705"/>
      <c r="O66" s="705"/>
      <c r="P66" s="705"/>
      <c r="Q66" s="705"/>
      <c r="R66" s="705"/>
      <c r="S66" s="705"/>
      <c r="T66" s="705"/>
      <c r="U66" s="705"/>
      <c r="V66" s="705"/>
      <c r="W66" s="705"/>
      <c r="X66" s="705"/>
      <c r="Y66" s="705"/>
      <c r="Z66" s="705"/>
      <c r="AA66" s="705"/>
      <c r="AB66" s="705"/>
      <c r="AC66" s="705"/>
      <c r="AD66" s="705"/>
      <c r="AE66" s="705"/>
      <c r="AF66" s="705"/>
      <c r="AG66" s="705"/>
      <c r="AH66" s="705"/>
      <c r="AI66" s="705"/>
      <c r="AJ66" s="705"/>
      <c r="AK66" s="705"/>
      <c r="AL66" s="705"/>
      <c r="AM66" s="705"/>
      <c r="AN66" s="705"/>
      <c r="AO66" s="705"/>
      <c r="AP66" s="705"/>
      <c r="AQ66" s="705"/>
      <c r="AR66" s="705"/>
      <c r="AS66" s="705"/>
      <c r="AT66" s="705"/>
      <c r="AU66" s="705"/>
      <c r="AV66" s="705"/>
      <c r="AW66" s="705"/>
      <c r="AX66" s="705"/>
      <c r="AY66" s="705"/>
      <c r="AZ66" s="705"/>
      <c r="BA66" s="705"/>
      <c r="BB66" s="705"/>
      <c r="BC66" s="705"/>
      <c r="BD66" s="705"/>
      <c r="BE66" s="705"/>
      <c r="BF66" s="705"/>
      <c r="BG66" s="705"/>
      <c r="BH66" s="705"/>
      <c r="BI66" s="705"/>
      <c r="BJ66" s="705"/>
      <c r="BK66" s="705"/>
      <c r="BL66" s="705"/>
      <c r="BM66" s="705"/>
      <c r="BN66" s="705"/>
      <c r="BO66" s="705"/>
      <c r="BP66" s="705"/>
      <c r="BQ66" s="705"/>
      <c r="BR66" s="705"/>
      <c r="BS66" s="705"/>
      <c r="BT66" s="705"/>
      <c r="BU66" s="705"/>
      <c r="BV66" s="705"/>
      <c r="BW66" s="705"/>
      <c r="BX66" s="705"/>
      <c r="BY66" s="705"/>
      <c r="BZ66" s="705"/>
      <c r="CA66" s="705"/>
      <c r="CB66" s="705"/>
      <c r="CC66" s="705"/>
      <c r="CD66" s="705"/>
      <c r="CE66" s="705"/>
      <c r="CF66" s="705"/>
      <c r="CG66" s="705"/>
      <c r="CH66" s="705"/>
      <c r="CI66" s="705"/>
      <c r="CJ66" s="705"/>
      <c r="CK66" s="705"/>
      <c r="CL66" s="705"/>
      <c r="CM66" s="705"/>
      <c r="CN66" s="705"/>
      <c r="CO66" s="705"/>
      <c r="CP66" s="705"/>
      <c r="CQ66" s="705"/>
      <c r="CR66" s="705"/>
      <c r="CS66" s="705"/>
      <c r="CT66" s="705"/>
      <c r="CU66" s="705"/>
      <c r="CV66" s="705"/>
      <c r="CW66" s="705"/>
    </row>
    <row r="67" spans="1:101" s="91" customFormat="1" ht="20.25" customHeight="1">
      <c r="A67" s="705"/>
      <c r="B67" s="705"/>
      <c r="C67" s="705"/>
      <c r="D67" s="705"/>
      <c r="E67" s="705"/>
      <c r="F67" s="705"/>
      <c r="G67" s="705"/>
      <c r="H67" s="705"/>
      <c r="I67" s="705"/>
      <c r="J67" s="705"/>
      <c r="K67" s="705"/>
      <c r="L67" s="705"/>
      <c r="M67" s="705"/>
      <c r="N67" s="705"/>
      <c r="O67" s="705"/>
      <c r="P67" s="705"/>
      <c r="Q67" s="705"/>
      <c r="R67" s="705"/>
      <c r="S67" s="705"/>
      <c r="T67" s="705"/>
      <c r="U67" s="705"/>
      <c r="V67" s="705"/>
      <c r="W67" s="705"/>
      <c r="X67" s="705"/>
      <c r="Y67" s="705"/>
      <c r="Z67" s="705"/>
      <c r="AA67" s="705"/>
      <c r="AB67" s="705"/>
      <c r="AC67" s="705"/>
      <c r="AD67" s="705"/>
      <c r="AE67" s="705"/>
      <c r="AF67" s="705"/>
      <c r="AG67" s="705"/>
      <c r="AH67" s="705"/>
      <c r="AI67" s="705"/>
      <c r="AJ67" s="705"/>
      <c r="AK67" s="705"/>
      <c r="AL67" s="705"/>
      <c r="AM67" s="705"/>
      <c r="AN67" s="705"/>
      <c r="AO67" s="705"/>
      <c r="AP67" s="705"/>
      <c r="AQ67" s="705"/>
      <c r="AR67" s="705"/>
      <c r="AS67" s="705"/>
      <c r="AT67" s="705"/>
      <c r="AU67" s="705"/>
      <c r="AV67" s="705"/>
      <c r="AW67" s="705"/>
      <c r="AX67" s="705"/>
      <c r="AY67" s="705"/>
      <c r="AZ67" s="705"/>
      <c r="BA67" s="705"/>
      <c r="BB67" s="705"/>
      <c r="BC67" s="705"/>
      <c r="BD67" s="705"/>
      <c r="BE67" s="705"/>
      <c r="BF67" s="705"/>
      <c r="BG67" s="705"/>
      <c r="BH67" s="705"/>
      <c r="BI67" s="705"/>
      <c r="BJ67" s="705"/>
      <c r="BK67" s="705"/>
      <c r="BL67" s="705"/>
      <c r="BM67" s="705"/>
      <c r="BN67" s="705"/>
      <c r="BO67" s="705"/>
      <c r="BP67" s="705"/>
      <c r="BQ67" s="705"/>
      <c r="BR67" s="705"/>
      <c r="BS67" s="705"/>
      <c r="BT67" s="705"/>
      <c r="BU67" s="705"/>
      <c r="BV67" s="705"/>
      <c r="BW67" s="705"/>
      <c r="BX67" s="705"/>
      <c r="BY67" s="705"/>
      <c r="BZ67" s="705"/>
      <c r="CA67" s="705"/>
      <c r="CB67" s="705"/>
      <c r="CC67" s="705"/>
      <c r="CD67" s="705"/>
      <c r="CE67" s="705"/>
      <c r="CF67" s="705"/>
      <c r="CG67" s="705"/>
      <c r="CH67" s="705"/>
      <c r="CI67" s="705"/>
      <c r="CJ67" s="705"/>
      <c r="CK67" s="705"/>
      <c r="CL67" s="705"/>
      <c r="CM67" s="705"/>
      <c r="CN67" s="705"/>
      <c r="CO67" s="705"/>
      <c r="CP67" s="705"/>
      <c r="CQ67" s="705"/>
      <c r="CR67" s="705"/>
      <c r="CS67" s="705"/>
      <c r="CT67" s="705"/>
      <c r="CU67" s="705"/>
      <c r="CV67" s="705"/>
      <c r="CW67" s="705"/>
    </row>
    <row r="68" spans="1:101" s="91" customFormat="1" ht="20.25" customHeight="1">
      <c r="A68" s="705"/>
      <c r="B68" s="705"/>
      <c r="C68" s="705"/>
      <c r="D68" s="705"/>
      <c r="E68" s="705"/>
      <c r="F68" s="705"/>
      <c r="G68" s="705"/>
      <c r="H68" s="705"/>
      <c r="I68" s="705"/>
      <c r="J68" s="705"/>
      <c r="K68" s="705"/>
      <c r="L68" s="705"/>
      <c r="M68" s="705"/>
      <c r="N68" s="705"/>
      <c r="O68" s="705"/>
      <c r="P68" s="705"/>
      <c r="Q68" s="705"/>
      <c r="R68" s="705"/>
      <c r="S68" s="705"/>
      <c r="T68" s="705"/>
      <c r="U68" s="705"/>
      <c r="V68" s="705"/>
      <c r="W68" s="705"/>
      <c r="X68" s="705"/>
      <c r="Y68" s="705"/>
      <c r="Z68" s="705"/>
      <c r="AA68" s="705"/>
      <c r="AB68" s="705"/>
      <c r="AC68" s="705"/>
      <c r="AD68" s="705"/>
      <c r="AE68" s="705"/>
      <c r="AF68" s="705"/>
      <c r="AG68" s="705"/>
      <c r="AH68" s="705"/>
      <c r="AI68" s="705"/>
      <c r="AJ68" s="705"/>
      <c r="AK68" s="705"/>
      <c r="AL68" s="705"/>
      <c r="AM68" s="705"/>
      <c r="AN68" s="705"/>
      <c r="AO68" s="705"/>
      <c r="AP68" s="705"/>
      <c r="AQ68" s="705"/>
      <c r="AR68" s="705"/>
      <c r="AS68" s="705"/>
      <c r="AT68" s="705"/>
      <c r="AU68" s="705"/>
      <c r="AV68" s="705"/>
      <c r="AW68" s="705"/>
      <c r="AX68" s="705"/>
      <c r="AY68" s="705"/>
      <c r="AZ68" s="705"/>
      <c r="BA68" s="705"/>
      <c r="BB68" s="705"/>
      <c r="BC68" s="705"/>
      <c r="BD68" s="705"/>
      <c r="BE68" s="705"/>
      <c r="BF68" s="705"/>
      <c r="BG68" s="705"/>
      <c r="BH68" s="705"/>
      <c r="BI68" s="705"/>
      <c r="BJ68" s="705"/>
      <c r="BK68" s="705"/>
      <c r="BL68" s="705"/>
      <c r="BM68" s="705"/>
      <c r="BN68" s="705"/>
      <c r="BO68" s="705"/>
      <c r="BP68" s="705"/>
      <c r="BQ68" s="705"/>
      <c r="BR68" s="705"/>
      <c r="BS68" s="705"/>
      <c r="BT68" s="705"/>
      <c r="BU68" s="705"/>
      <c r="BV68" s="705"/>
      <c r="BW68" s="705"/>
      <c r="BX68" s="705"/>
      <c r="BY68" s="705"/>
      <c r="BZ68" s="705"/>
      <c r="CA68" s="705"/>
      <c r="CB68" s="705"/>
      <c r="CC68" s="705"/>
      <c r="CD68" s="705"/>
      <c r="CE68" s="705"/>
      <c r="CF68" s="705"/>
      <c r="CG68" s="705"/>
      <c r="CH68" s="705"/>
      <c r="CI68" s="705"/>
      <c r="CJ68" s="705"/>
      <c r="CK68" s="705"/>
      <c r="CL68" s="705"/>
      <c r="CM68" s="705"/>
      <c r="CN68" s="705"/>
      <c r="CO68" s="705"/>
      <c r="CP68" s="705"/>
      <c r="CQ68" s="705"/>
      <c r="CR68" s="705"/>
      <c r="CS68" s="705"/>
      <c r="CT68" s="705"/>
      <c r="CU68" s="705"/>
      <c r="CV68" s="705"/>
      <c r="CW68" s="705"/>
    </row>
    <row r="69" spans="1:101" s="91" customFormat="1" ht="20.25" customHeight="1">
      <c r="A69" s="705"/>
      <c r="B69" s="705"/>
      <c r="C69" s="705"/>
      <c r="D69" s="705"/>
      <c r="E69" s="705"/>
      <c r="F69" s="705"/>
      <c r="G69" s="705"/>
      <c r="H69" s="705"/>
      <c r="I69" s="705"/>
      <c r="J69" s="705"/>
      <c r="K69" s="705"/>
      <c r="L69" s="705"/>
      <c r="M69" s="705"/>
      <c r="N69" s="705"/>
      <c r="O69" s="705"/>
      <c r="P69" s="705"/>
      <c r="Q69" s="705"/>
      <c r="R69" s="705"/>
      <c r="S69" s="705"/>
      <c r="T69" s="705"/>
      <c r="U69" s="705"/>
      <c r="V69" s="705"/>
      <c r="W69" s="705"/>
      <c r="X69" s="705"/>
      <c r="Y69" s="705"/>
      <c r="Z69" s="705"/>
      <c r="AA69" s="705"/>
      <c r="AB69" s="705"/>
      <c r="AC69" s="705"/>
      <c r="AD69" s="705"/>
      <c r="AE69" s="705"/>
      <c r="AF69" s="705"/>
      <c r="AG69" s="705"/>
      <c r="AH69" s="705"/>
      <c r="AI69" s="705"/>
      <c r="AJ69" s="705"/>
      <c r="AK69" s="705"/>
      <c r="AL69" s="705"/>
      <c r="AM69" s="705"/>
      <c r="AN69" s="705"/>
      <c r="AO69" s="705"/>
      <c r="AP69" s="705"/>
      <c r="AQ69" s="705"/>
      <c r="AR69" s="705"/>
      <c r="AS69" s="705"/>
      <c r="AT69" s="705"/>
      <c r="AU69" s="705"/>
      <c r="AV69" s="705"/>
      <c r="AW69" s="705"/>
      <c r="AX69" s="705"/>
      <c r="AY69" s="705"/>
      <c r="AZ69" s="705"/>
      <c r="BA69" s="705"/>
      <c r="BB69" s="705"/>
      <c r="BC69" s="705"/>
      <c r="BD69" s="705"/>
      <c r="BE69" s="705"/>
      <c r="BF69" s="705"/>
      <c r="BG69" s="705"/>
      <c r="BH69" s="705"/>
      <c r="BI69" s="705"/>
      <c r="BJ69" s="705"/>
      <c r="BK69" s="705"/>
      <c r="BL69" s="705"/>
      <c r="BM69" s="705"/>
      <c r="BN69" s="705"/>
      <c r="BO69" s="705"/>
      <c r="BP69" s="705"/>
      <c r="BQ69" s="705"/>
      <c r="BR69" s="705"/>
      <c r="BS69" s="705"/>
      <c r="BT69" s="705"/>
      <c r="BU69" s="705"/>
      <c r="BV69" s="705"/>
      <c r="BW69" s="705"/>
      <c r="BX69" s="705"/>
      <c r="BY69" s="705"/>
      <c r="BZ69" s="705"/>
      <c r="CA69" s="705"/>
      <c r="CB69" s="705"/>
      <c r="CC69" s="705"/>
      <c r="CD69" s="705"/>
      <c r="CE69" s="705"/>
      <c r="CF69" s="705"/>
      <c r="CG69" s="705"/>
      <c r="CH69" s="705"/>
      <c r="CI69" s="705"/>
      <c r="CJ69" s="705"/>
      <c r="CK69" s="705"/>
      <c r="CL69" s="705"/>
      <c r="CM69" s="705"/>
      <c r="CN69" s="705"/>
      <c r="CO69" s="705"/>
      <c r="CP69" s="705"/>
      <c r="CQ69" s="705"/>
      <c r="CR69" s="705"/>
      <c r="CS69" s="705"/>
      <c r="CT69" s="705"/>
      <c r="CU69" s="705"/>
      <c r="CV69" s="705"/>
      <c r="CW69" s="705"/>
    </row>
    <row r="70" spans="1:101" s="91" customFormat="1" ht="20.25" customHeight="1">
      <c r="A70" s="705"/>
      <c r="B70" s="705"/>
      <c r="C70" s="705"/>
      <c r="D70" s="705"/>
      <c r="E70" s="705"/>
      <c r="F70" s="705"/>
      <c r="G70" s="705"/>
      <c r="H70" s="705"/>
      <c r="I70" s="705"/>
      <c r="J70" s="705"/>
      <c r="K70" s="705"/>
      <c r="L70" s="705"/>
      <c r="M70" s="705"/>
      <c r="N70" s="705"/>
      <c r="O70" s="705"/>
      <c r="P70" s="705"/>
      <c r="Q70" s="705"/>
      <c r="R70" s="705"/>
      <c r="S70" s="705"/>
      <c r="T70" s="705"/>
      <c r="U70" s="705"/>
      <c r="V70" s="705"/>
      <c r="W70" s="705"/>
      <c r="X70" s="705"/>
      <c r="Y70" s="705"/>
      <c r="Z70" s="705"/>
      <c r="AA70" s="705"/>
      <c r="AB70" s="705"/>
      <c r="AC70" s="705"/>
      <c r="AD70" s="705"/>
      <c r="AE70" s="705"/>
      <c r="AF70" s="705"/>
      <c r="AG70" s="705"/>
      <c r="AH70" s="705"/>
      <c r="AI70" s="705"/>
      <c r="AJ70" s="705"/>
      <c r="AK70" s="705"/>
      <c r="AL70" s="705"/>
      <c r="AM70" s="705"/>
      <c r="AN70" s="705"/>
      <c r="AO70" s="705"/>
      <c r="AP70" s="705"/>
      <c r="AQ70" s="705"/>
      <c r="AR70" s="705"/>
      <c r="AS70" s="705"/>
      <c r="AT70" s="705"/>
      <c r="AU70" s="705"/>
      <c r="AV70" s="705"/>
      <c r="AW70" s="705"/>
      <c r="AX70" s="705"/>
      <c r="AY70" s="705"/>
      <c r="AZ70" s="705"/>
      <c r="BA70" s="705"/>
      <c r="BB70" s="705"/>
      <c r="BC70" s="705"/>
      <c r="BD70" s="705"/>
      <c r="BE70" s="705"/>
      <c r="BF70" s="705"/>
      <c r="BG70" s="705"/>
      <c r="BH70" s="705"/>
      <c r="BI70" s="705"/>
      <c r="BJ70" s="705"/>
      <c r="BK70" s="705"/>
      <c r="BL70" s="705"/>
      <c r="BM70" s="705"/>
      <c r="BN70" s="705"/>
      <c r="BO70" s="705"/>
      <c r="BP70" s="705"/>
      <c r="BQ70" s="705"/>
      <c r="BR70" s="705"/>
      <c r="BS70" s="705"/>
      <c r="BT70" s="705"/>
      <c r="BU70" s="705"/>
      <c r="BV70" s="705"/>
      <c r="BW70" s="705"/>
      <c r="BX70" s="705"/>
      <c r="BY70" s="705"/>
      <c r="BZ70" s="705"/>
      <c r="CA70" s="705"/>
      <c r="CB70" s="705"/>
      <c r="CC70" s="705"/>
      <c r="CD70" s="705"/>
      <c r="CE70" s="705"/>
      <c r="CF70" s="705"/>
      <c r="CG70" s="705"/>
      <c r="CH70" s="705"/>
      <c r="CI70" s="705"/>
      <c r="CJ70" s="705"/>
      <c r="CK70" s="705"/>
      <c r="CL70" s="705"/>
      <c r="CM70" s="705"/>
      <c r="CN70" s="705"/>
      <c r="CO70" s="705"/>
      <c r="CP70" s="705"/>
      <c r="CQ70" s="705"/>
      <c r="CR70" s="705"/>
      <c r="CS70" s="705"/>
      <c r="CT70" s="705"/>
      <c r="CU70" s="705"/>
      <c r="CV70" s="705"/>
      <c r="CW70" s="705"/>
    </row>
    <row r="71" spans="1:101" s="91" customFormat="1" ht="20.25" customHeight="1">
      <c r="A71" s="705"/>
      <c r="B71" s="705"/>
      <c r="C71" s="705"/>
      <c r="D71" s="705"/>
      <c r="E71" s="705"/>
      <c r="F71" s="705"/>
      <c r="G71" s="705"/>
      <c r="H71" s="705"/>
      <c r="I71" s="705"/>
      <c r="J71" s="705"/>
      <c r="K71" s="705"/>
      <c r="L71" s="705"/>
      <c r="M71" s="705"/>
      <c r="N71" s="705"/>
      <c r="O71" s="705"/>
      <c r="P71" s="705"/>
      <c r="Q71" s="705"/>
      <c r="R71" s="705"/>
      <c r="S71" s="705"/>
      <c r="T71" s="705"/>
      <c r="U71" s="705"/>
      <c r="V71" s="705"/>
      <c r="W71" s="705"/>
      <c r="X71" s="705"/>
      <c r="Y71" s="705"/>
      <c r="Z71" s="705"/>
      <c r="AA71" s="705"/>
      <c r="AB71" s="705"/>
      <c r="AC71" s="705"/>
      <c r="AD71" s="705"/>
      <c r="AE71" s="705"/>
      <c r="AF71" s="705"/>
      <c r="AG71" s="705"/>
      <c r="AH71" s="705"/>
      <c r="AI71" s="705"/>
      <c r="AJ71" s="705"/>
      <c r="AK71" s="705"/>
      <c r="AL71" s="705"/>
      <c r="AM71" s="705"/>
      <c r="AN71" s="705"/>
      <c r="AO71" s="705"/>
      <c r="AP71" s="705"/>
      <c r="AQ71" s="705"/>
      <c r="AR71" s="705"/>
      <c r="AS71" s="705"/>
      <c r="AT71" s="705"/>
      <c r="AU71" s="705"/>
      <c r="AV71" s="705"/>
      <c r="AW71" s="705"/>
      <c r="AX71" s="705"/>
      <c r="AY71" s="705"/>
      <c r="AZ71" s="705"/>
      <c r="BA71" s="705"/>
      <c r="BB71" s="705"/>
      <c r="BC71" s="705"/>
      <c r="BD71" s="705"/>
      <c r="BE71" s="705"/>
      <c r="BF71" s="705"/>
      <c r="BG71" s="705"/>
      <c r="BH71" s="705"/>
      <c r="BI71" s="705"/>
      <c r="BJ71" s="705"/>
      <c r="BK71" s="705"/>
      <c r="BL71" s="705"/>
      <c r="BM71" s="705"/>
      <c r="BN71" s="705"/>
      <c r="BO71" s="705"/>
      <c r="BP71" s="705"/>
      <c r="BQ71" s="705"/>
      <c r="BR71" s="705"/>
      <c r="BS71" s="705"/>
      <c r="BT71" s="705"/>
      <c r="BU71" s="705"/>
      <c r="BV71" s="705"/>
      <c r="BW71" s="705"/>
      <c r="BX71" s="705"/>
      <c r="BY71" s="705"/>
      <c r="BZ71" s="705"/>
      <c r="CA71" s="705"/>
      <c r="CB71" s="705"/>
      <c r="CC71" s="705"/>
      <c r="CD71" s="705"/>
      <c r="CE71" s="705"/>
      <c r="CF71" s="705"/>
      <c r="CG71" s="705"/>
      <c r="CH71" s="705"/>
      <c r="CI71" s="705"/>
      <c r="CJ71" s="705"/>
      <c r="CK71" s="705"/>
      <c r="CL71" s="705"/>
      <c r="CM71" s="705"/>
      <c r="CN71" s="705"/>
      <c r="CO71" s="705"/>
      <c r="CP71" s="705"/>
      <c r="CQ71" s="705"/>
      <c r="CR71" s="705"/>
      <c r="CS71" s="705"/>
      <c r="CT71" s="705"/>
      <c r="CU71" s="705"/>
      <c r="CV71" s="705"/>
      <c r="CW71" s="705"/>
    </row>
    <row r="72" spans="1:101" s="91" customFormat="1" ht="20.25" customHeight="1">
      <c r="A72" s="705"/>
      <c r="B72" s="705"/>
      <c r="C72" s="705"/>
      <c r="D72" s="705"/>
      <c r="E72" s="705"/>
      <c r="F72" s="705"/>
      <c r="G72" s="705"/>
      <c r="H72" s="705"/>
      <c r="I72" s="705"/>
      <c r="J72" s="705"/>
      <c r="K72" s="705"/>
      <c r="L72" s="705"/>
      <c r="M72" s="705"/>
      <c r="N72" s="705"/>
      <c r="O72" s="705"/>
      <c r="P72" s="705"/>
      <c r="Q72" s="705"/>
      <c r="R72" s="705"/>
      <c r="S72" s="705"/>
      <c r="T72" s="705"/>
      <c r="U72" s="705"/>
      <c r="V72" s="705"/>
      <c r="W72" s="705"/>
      <c r="X72" s="705"/>
      <c r="Y72" s="705"/>
      <c r="Z72" s="705"/>
      <c r="AA72" s="705"/>
      <c r="AB72" s="705"/>
      <c r="AC72" s="705"/>
      <c r="AD72" s="705"/>
      <c r="AE72" s="705"/>
      <c r="AF72" s="705"/>
      <c r="AG72" s="705"/>
      <c r="AH72" s="705"/>
      <c r="AI72" s="705"/>
      <c r="AJ72" s="705"/>
      <c r="AK72" s="705"/>
      <c r="AL72" s="705"/>
      <c r="AM72" s="705"/>
      <c r="AN72" s="705"/>
      <c r="AO72" s="705"/>
      <c r="AP72" s="705"/>
      <c r="AQ72" s="705"/>
      <c r="AR72" s="705"/>
      <c r="AS72" s="705"/>
      <c r="AT72" s="705"/>
      <c r="AU72" s="705"/>
      <c r="AV72" s="705"/>
      <c r="AW72" s="705"/>
      <c r="AX72" s="705"/>
      <c r="AY72" s="705"/>
      <c r="AZ72" s="705"/>
      <c r="BA72" s="705"/>
      <c r="BB72" s="705"/>
      <c r="BC72" s="705"/>
      <c r="BD72" s="705"/>
      <c r="BE72" s="705"/>
      <c r="BF72" s="705"/>
      <c r="BG72" s="705"/>
      <c r="BH72" s="705"/>
      <c r="BI72" s="705"/>
      <c r="BJ72" s="705"/>
      <c r="BK72" s="705"/>
      <c r="BL72" s="705"/>
      <c r="BM72" s="705"/>
      <c r="BN72" s="705"/>
      <c r="BO72" s="705"/>
      <c r="BP72" s="705"/>
      <c r="BQ72" s="705"/>
      <c r="BR72" s="705"/>
      <c r="BS72" s="705"/>
      <c r="BT72" s="705"/>
      <c r="BU72" s="705"/>
      <c r="BV72" s="705"/>
      <c r="BW72" s="705"/>
      <c r="BX72" s="705"/>
      <c r="BY72" s="705"/>
      <c r="BZ72" s="705"/>
      <c r="CA72" s="705"/>
      <c r="CB72" s="705"/>
      <c r="CC72" s="705"/>
      <c r="CD72" s="705"/>
      <c r="CE72" s="705"/>
      <c r="CF72" s="705"/>
      <c r="CG72" s="705"/>
      <c r="CH72" s="705"/>
      <c r="CI72" s="705"/>
      <c r="CJ72" s="705"/>
      <c r="CK72" s="705"/>
      <c r="CL72" s="705"/>
      <c r="CM72" s="705"/>
      <c r="CN72" s="705"/>
      <c r="CO72" s="705"/>
      <c r="CP72" s="705"/>
      <c r="CQ72" s="705"/>
      <c r="CR72" s="705"/>
      <c r="CS72" s="705"/>
      <c r="CT72" s="705"/>
      <c r="CU72" s="705"/>
      <c r="CV72" s="705"/>
      <c r="CW72" s="705"/>
    </row>
    <row r="73" spans="1:101" s="91" customFormat="1" ht="20.25" customHeight="1">
      <c r="A73" s="705"/>
      <c r="B73" s="705"/>
      <c r="C73" s="705"/>
      <c r="D73" s="705"/>
      <c r="E73" s="705"/>
      <c r="F73" s="705"/>
      <c r="G73" s="705"/>
      <c r="H73" s="705"/>
      <c r="I73" s="705"/>
      <c r="J73" s="705"/>
      <c r="K73" s="705"/>
      <c r="L73" s="705"/>
      <c r="M73" s="705"/>
      <c r="N73" s="705"/>
      <c r="O73" s="705"/>
      <c r="P73" s="705"/>
      <c r="Q73" s="705"/>
      <c r="R73" s="705"/>
      <c r="S73" s="705"/>
      <c r="T73" s="705"/>
      <c r="U73" s="705"/>
      <c r="V73" s="705"/>
      <c r="W73" s="705"/>
      <c r="X73" s="705"/>
      <c r="Y73" s="705"/>
      <c r="Z73" s="705"/>
      <c r="AA73" s="705"/>
      <c r="AB73" s="705"/>
      <c r="AC73" s="705"/>
      <c r="AD73" s="705"/>
      <c r="AE73" s="705"/>
      <c r="AF73" s="705"/>
      <c r="AG73" s="705"/>
      <c r="AH73" s="705"/>
      <c r="AI73" s="705"/>
      <c r="AJ73" s="705"/>
      <c r="AK73" s="705"/>
      <c r="AL73" s="705"/>
      <c r="AM73" s="705"/>
      <c r="AN73" s="705"/>
      <c r="AO73" s="705"/>
      <c r="AP73" s="705"/>
      <c r="AQ73" s="705"/>
      <c r="AR73" s="705"/>
      <c r="AS73" s="705"/>
      <c r="AT73" s="705"/>
      <c r="AU73" s="705"/>
      <c r="AV73" s="705"/>
      <c r="AW73" s="705"/>
      <c r="AX73" s="705"/>
      <c r="AY73" s="705"/>
      <c r="AZ73" s="705"/>
      <c r="BA73" s="705"/>
      <c r="BB73" s="705"/>
      <c r="BC73" s="705"/>
      <c r="BD73" s="705"/>
      <c r="BE73" s="705"/>
      <c r="BF73" s="705"/>
      <c r="BG73" s="705"/>
      <c r="BH73" s="705"/>
      <c r="BI73" s="705"/>
      <c r="BJ73" s="705"/>
      <c r="BK73" s="705"/>
      <c r="BL73" s="705"/>
      <c r="BM73" s="705"/>
      <c r="BN73" s="705"/>
      <c r="BO73" s="705"/>
      <c r="BP73" s="705"/>
      <c r="BQ73" s="705"/>
      <c r="BR73" s="705"/>
      <c r="BS73" s="705"/>
      <c r="BT73" s="705"/>
      <c r="BU73" s="705"/>
      <c r="BV73" s="705"/>
      <c r="BW73" s="705"/>
      <c r="BX73" s="705"/>
      <c r="BY73" s="705"/>
      <c r="BZ73" s="705"/>
      <c r="CA73" s="705"/>
      <c r="CB73" s="705"/>
      <c r="CC73" s="705"/>
      <c r="CD73" s="705"/>
      <c r="CE73" s="705"/>
      <c r="CF73" s="705"/>
      <c r="CG73" s="705"/>
      <c r="CH73" s="705"/>
      <c r="CI73" s="705"/>
      <c r="CJ73" s="705"/>
      <c r="CK73" s="705"/>
      <c r="CL73" s="705"/>
      <c r="CM73" s="705"/>
      <c r="CN73" s="705"/>
      <c r="CO73" s="705"/>
      <c r="CP73" s="705"/>
      <c r="CQ73" s="705"/>
      <c r="CR73" s="705"/>
      <c r="CS73" s="705"/>
      <c r="CT73" s="705"/>
      <c r="CU73" s="705"/>
      <c r="CV73" s="705"/>
      <c r="CW73" s="705"/>
    </row>
    <row r="74" spans="1:101" s="91" customFormat="1" ht="20.25" customHeight="1">
      <c r="A74" s="705"/>
      <c r="B74" s="705"/>
      <c r="C74" s="705"/>
      <c r="D74" s="705"/>
      <c r="E74" s="705"/>
      <c r="F74" s="705"/>
      <c r="G74" s="705"/>
      <c r="H74" s="705"/>
      <c r="I74" s="705"/>
      <c r="J74" s="705"/>
      <c r="K74" s="705"/>
      <c r="L74" s="705"/>
      <c r="M74" s="705"/>
      <c r="N74" s="705"/>
      <c r="O74" s="705"/>
      <c r="P74" s="705"/>
      <c r="Q74" s="705"/>
      <c r="R74" s="705"/>
      <c r="S74" s="705"/>
      <c r="T74" s="705"/>
      <c r="U74" s="705"/>
      <c r="V74" s="705"/>
      <c r="W74" s="705"/>
      <c r="X74" s="705"/>
      <c r="Y74" s="705"/>
      <c r="Z74" s="705"/>
      <c r="AA74" s="705"/>
      <c r="AB74" s="705"/>
      <c r="AC74" s="705"/>
      <c r="AD74" s="705"/>
      <c r="AE74" s="705"/>
      <c r="AF74" s="705"/>
      <c r="AG74" s="705"/>
      <c r="AH74" s="705"/>
      <c r="AI74" s="705"/>
      <c r="AJ74" s="705"/>
      <c r="AK74" s="705"/>
      <c r="AL74" s="705"/>
      <c r="AM74" s="705"/>
      <c r="AN74" s="705"/>
      <c r="AO74" s="705"/>
      <c r="AP74" s="705"/>
      <c r="AQ74" s="705"/>
      <c r="AR74" s="705"/>
      <c r="AS74" s="705"/>
      <c r="AT74" s="705"/>
      <c r="AU74" s="705"/>
      <c r="AV74" s="705"/>
      <c r="AW74" s="705"/>
      <c r="AX74" s="705"/>
      <c r="AY74" s="705"/>
      <c r="AZ74" s="705"/>
      <c r="BA74" s="705"/>
      <c r="BB74" s="705"/>
      <c r="BC74" s="705"/>
      <c r="BD74" s="705"/>
      <c r="BE74" s="705"/>
      <c r="BF74" s="705"/>
      <c r="BG74" s="705"/>
      <c r="BH74" s="705"/>
      <c r="BI74" s="705"/>
      <c r="BJ74" s="705"/>
      <c r="BK74" s="705"/>
      <c r="BL74" s="705"/>
      <c r="BM74" s="705"/>
      <c r="BN74" s="705"/>
      <c r="BO74" s="705"/>
      <c r="BP74" s="705"/>
      <c r="BQ74" s="705"/>
      <c r="BR74" s="705"/>
      <c r="BS74" s="705"/>
      <c r="BT74" s="705"/>
      <c r="BU74" s="705"/>
      <c r="BV74" s="705"/>
      <c r="BW74" s="705"/>
      <c r="BX74" s="705"/>
      <c r="BY74" s="705"/>
      <c r="BZ74" s="705"/>
      <c r="CA74" s="705"/>
      <c r="CB74" s="705"/>
      <c r="CC74" s="705"/>
      <c r="CD74" s="705"/>
      <c r="CE74" s="705"/>
      <c r="CF74" s="705"/>
      <c r="CG74" s="705"/>
      <c r="CH74" s="705"/>
      <c r="CI74" s="705"/>
      <c r="CJ74" s="705"/>
      <c r="CK74" s="705"/>
      <c r="CL74" s="705"/>
      <c r="CM74" s="705"/>
      <c r="CN74" s="705"/>
      <c r="CO74" s="705"/>
      <c r="CP74" s="705"/>
      <c r="CQ74" s="705"/>
      <c r="CR74" s="705"/>
      <c r="CS74" s="705"/>
      <c r="CT74" s="705"/>
      <c r="CU74" s="705"/>
      <c r="CV74" s="705"/>
      <c r="CW74" s="705"/>
    </row>
    <row r="75" spans="1:101" s="91" customFormat="1" ht="20.25" customHeight="1">
      <c r="A75" s="705"/>
      <c r="B75" s="705"/>
      <c r="C75" s="705"/>
      <c r="D75" s="705"/>
      <c r="E75" s="705"/>
      <c r="F75" s="705"/>
      <c r="G75" s="705"/>
      <c r="H75" s="705"/>
      <c r="I75" s="705"/>
      <c r="J75" s="705"/>
      <c r="K75" s="705"/>
      <c r="L75" s="705"/>
      <c r="M75" s="705"/>
      <c r="N75" s="705"/>
      <c r="O75" s="705"/>
      <c r="P75" s="705"/>
      <c r="Q75" s="705"/>
      <c r="R75" s="705"/>
      <c r="S75" s="705"/>
      <c r="T75" s="705"/>
      <c r="U75" s="705"/>
      <c r="V75" s="705"/>
      <c r="W75" s="705"/>
      <c r="X75" s="705"/>
      <c r="Y75" s="705"/>
      <c r="Z75" s="705"/>
      <c r="AA75" s="705"/>
      <c r="AB75" s="705"/>
      <c r="AC75" s="705"/>
      <c r="AD75" s="705"/>
      <c r="AE75" s="705"/>
      <c r="AF75" s="705"/>
      <c r="AG75" s="705"/>
      <c r="AH75" s="705"/>
      <c r="AI75" s="705"/>
      <c r="AJ75" s="705"/>
      <c r="AK75" s="705"/>
      <c r="AL75" s="705"/>
      <c r="AM75" s="705"/>
      <c r="AN75" s="705"/>
      <c r="AO75" s="705"/>
      <c r="AP75" s="705"/>
      <c r="AQ75" s="705"/>
      <c r="AR75" s="705"/>
      <c r="AS75" s="705"/>
      <c r="AT75" s="705"/>
      <c r="AU75" s="705"/>
      <c r="AV75" s="705"/>
      <c r="AW75" s="705"/>
      <c r="AX75" s="705"/>
      <c r="AY75" s="705"/>
      <c r="AZ75" s="705"/>
      <c r="BA75" s="705"/>
      <c r="BB75" s="705"/>
      <c r="BC75" s="705"/>
      <c r="BD75" s="705"/>
      <c r="BE75" s="705"/>
      <c r="BF75" s="705"/>
      <c r="BG75" s="705"/>
      <c r="BH75" s="705"/>
      <c r="BI75" s="705"/>
      <c r="BJ75" s="705"/>
      <c r="BK75" s="705"/>
      <c r="BL75" s="705"/>
      <c r="BM75" s="705"/>
      <c r="BN75" s="705"/>
      <c r="BO75" s="705"/>
      <c r="BP75" s="705"/>
      <c r="BQ75" s="705"/>
      <c r="BR75" s="705"/>
      <c r="BS75" s="705"/>
      <c r="BT75" s="705"/>
      <c r="BU75" s="705"/>
      <c r="BV75" s="705"/>
      <c r="BW75" s="705"/>
      <c r="BX75" s="705"/>
      <c r="BY75" s="705"/>
      <c r="BZ75" s="705"/>
      <c r="CA75" s="705"/>
      <c r="CB75" s="705"/>
      <c r="CC75" s="705"/>
      <c r="CD75" s="705"/>
      <c r="CE75" s="705"/>
      <c r="CF75" s="705"/>
      <c r="CG75" s="705"/>
      <c r="CH75" s="705"/>
      <c r="CI75" s="705"/>
      <c r="CJ75" s="705"/>
      <c r="CK75" s="705"/>
      <c r="CL75" s="705"/>
      <c r="CM75" s="705"/>
      <c r="CN75" s="705"/>
      <c r="CO75" s="705"/>
      <c r="CP75" s="705"/>
      <c r="CQ75" s="705"/>
      <c r="CR75" s="705"/>
      <c r="CS75" s="705"/>
      <c r="CT75" s="705"/>
      <c r="CU75" s="705"/>
      <c r="CV75" s="705"/>
      <c r="CW75" s="705"/>
    </row>
    <row r="76" spans="1:101" s="91" customFormat="1" ht="20.25" customHeight="1">
      <c r="A76" s="705"/>
      <c r="B76" s="705"/>
      <c r="C76" s="705"/>
      <c r="D76" s="705"/>
      <c r="E76" s="705"/>
      <c r="F76" s="705"/>
      <c r="G76" s="705"/>
      <c r="H76" s="705"/>
      <c r="I76" s="705"/>
      <c r="J76" s="705"/>
      <c r="K76" s="705"/>
      <c r="L76" s="705"/>
      <c r="M76" s="705"/>
      <c r="N76" s="705"/>
      <c r="O76" s="705"/>
      <c r="P76" s="705"/>
      <c r="Q76" s="705"/>
      <c r="R76" s="705"/>
      <c r="S76" s="705"/>
      <c r="T76" s="705"/>
      <c r="U76" s="705"/>
      <c r="V76" s="705"/>
      <c r="W76" s="705"/>
      <c r="X76" s="705"/>
      <c r="Y76" s="705"/>
      <c r="Z76" s="705"/>
      <c r="AA76" s="705"/>
      <c r="AB76" s="705"/>
      <c r="AC76" s="705"/>
      <c r="AD76" s="705"/>
      <c r="AE76" s="705"/>
      <c r="AF76" s="705"/>
      <c r="AG76" s="705"/>
      <c r="AH76" s="705"/>
      <c r="AI76" s="705"/>
      <c r="AJ76" s="705"/>
      <c r="AK76" s="705"/>
      <c r="AL76" s="705"/>
      <c r="AM76" s="705"/>
      <c r="AN76" s="705"/>
      <c r="AO76" s="705"/>
      <c r="AP76" s="705"/>
      <c r="AQ76" s="705"/>
      <c r="AR76" s="705"/>
      <c r="AS76" s="705"/>
      <c r="AT76" s="705"/>
      <c r="AU76" s="705"/>
      <c r="AV76" s="705"/>
      <c r="AW76" s="705"/>
      <c r="AX76" s="705"/>
      <c r="AY76" s="705"/>
      <c r="AZ76" s="705"/>
      <c r="BA76" s="705"/>
      <c r="BB76" s="705"/>
      <c r="BC76" s="705"/>
      <c r="BD76" s="705"/>
      <c r="BE76" s="705"/>
      <c r="BF76" s="705"/>
      <c r="BG76" s="705"/>
      <c r="BH76" s="705"/>
      <c r="BI76" s="705"/>
      <c r="BJ76" s="705"/>
      <c r="BK76" s="705"/>
      <c r="BL76" s="705"/>
      <c r="BM76" s="705"/>
      <c r="BN76" s="705"/>
      <c r="BO76" s="705"/>
      <c r="BP76" s="705"/>
      <c r="BQ76" s="705"/>
      <c r="BR76" s="705"/>
      <c r="BS76" s="705"/>
      <c r="BT76" s="705"/>
      <c r="BU76" s="705"/>
      <c r="BV76" s="705"/>
      <c r="BW76" s="705"/>
      <c r="BX76" s="705"/>
      <c r="BY76" s="705"/>
      <c r="BZ76" s="705"/>
      <c r="CA76" s="705"/>
      <c r="CB76" s="705"/>
      <c r="CC76" s="705"/>
      <c r="CD76" s="705"/>
      <c r="CE76" s="705"/>
      <c r="CF76" s="705"/>
      <c r="CG76" s="705"/>
      <c r="CH76" s="705"/>
      <c r="CI76" s="705"/>
      <c r="CJ76" s="705"/>
      <c r="CK76" s="705"/>
      <c r="CL76" s="705"/>
      <c r="CM76" s="705"/>
      <c r="CN76" s="705"/>
      <c r="CO76" s="705"/>
      <c r="CP76" s="705"/>
      <c r="CQ76" s="705"/>
      <c r="CR76" s="705"/>
      <c r="CS76" s="705"/>
      <c r="CT76" s="705"/>
      <c r="CU76" s="705"/>
      <c r="CV76" s="705"/>
      <c r="CW76" s="705"/>
    </row>
    <row r="77" spans="1:101" s="91" customFormat="1" ht="20.25" customHeight="1">
      <c r="A77" s="705"/>
      <c r="B77" s="705"/>
      <c r="C77" s="705"/>
      <c r="D77" s="705"/>
      <c r="E77" s="705"/>
      <c r="F77" s="705"/>
      <c r="G77" s="705"/>
      <c r="H77" s="705"/>
      <c r="I77" s="705"/>
      <c r="J77" s="705"/>
      <c r="K77" s="705"/>
      <c r="L77" s="705"/>
      <c r="M77" s="705"/>
      <c r="N77" s="705"/>
      <c r="O77" s="705"/>
      <c r="P77" s="705"/>
      <c r="Q77" s="705"/>
      <c r="R77" s="705"/>
      <c r="S77" s="705"/>
      <c r="T77" s="705"/>
      <c r="U77" s="705"/>
      <c r="V77" s="705"/>
      <c r="W77" s="705"/>
      <c r="X77" s="705"/>
      <c r="Y77" s="705"/>
      <c r="Z77" s="705"/>
      <c r="AA77" s="705"/>
      <c r="AB77" s="705"/>
      <c r="AC77" s="705"/>
      <c r="AD77" s="705"/>
      <c r="AE77" s="705"/>
      <c r="AF77" s="705"/>
      <c r="AG77" s="705"/>
      <c r="AH77" s="705"/>
      <c r="AI77" s="705"/>
      <c r="AJ77" s="705"/>
      <c r="AK77" s="705"/>
      <c r="AL77" s="705"/>
      <c r="AM77" s="705"/>
      <c r="AN77" s="705"/>
      <c r="AO77" s="705"/>
      <c r="AP77" s="705"/>
      <c r="AQ77" s="705"/>
      <c r="AR77" s="705"/>
      <c r="AS77" s="705"/>
      <c r="AT77" s="705"/>
      <c r="AU77" s="705"/>
      <c r="AV77" s="705"/>
      <c r="AW77" s="705"/>
      <c r="AX77" s="705"/>
      <c r="AY77" s="705"/>
      <c r="AZ77" s="705"/>
      <c r="BA77" s="705"/>
      <c r="BB77" s="705"/>
      <c r="BC77" s="705"/>
      <c r="BD77" s="705"/>
      <c r="BE77" s="705"/>
      <c r="BF77" s="705"/>
      <c r="BG77" s="705"/>
      <c r="BH77" s="705"/>
      <c r="BI77" s="705"/>
      <c r="BJ77" s="705"/>
      <c r="BK77" s="705"/>
      <c r="BL77" s="705"/>
      <c r="BM77" s="705"/>
      <c r="BN77" s="705"/>
      <c r="BO77" s="705"/>
      <c r="BP77" s="705"/>
      <c r="BQ77" s="705"/>
      <c r="BR77" s="705"/>
      <c r="BS77" s="705"/>
      <c r="BT77" s="705"/>
      <c r="BU77" s="705"/>
      <c r="BV77" s="705"/>
      <c r="BW77" s="705"/>
      <c r="BX77" s="705"/>
      <c r="BY77" s="705"/>
      <c r="BZ77" s="705"/>
      <c r="CA77" s="705"/>
      <c r="CB77" s="705"/>
      <c r="CC77" s="705"/>
      <c r="CD77" s="705"/>
      <c r="CE77" s="705"/>
      <c r="CF77" s="705"/>
      <c r="CG77" s="705"/>
      <c r="CH77" s="705"/>
      <c r="CI77" s="705"/>
      <c r="CJ77" s="705"/>
      <c r="CK77" s="705"/>
      <c r="CL77" s="705"/>
      <c r="CM77" s="705"/>
      <c r="CN77" s="705"/>
      <c r="CO77" s="705"/>
      <c r="CP77" s="705"/>
      <c r="CQ77" s="705"/>
      <c r="CR77" s="705"/>
      <c r="CS77" s="705"/>
      <c r="CT77" s="705"/>
      <c r="CU77" s="705"/>
      <c r="CV77" s="705"/>
      <c r="CW77" s="705"/>
    </row>
    <row r="78" spans="1:101" s="91" customFormat="1" ht="20.25" customHeight="1">
      <c r="A78" s="705"/>
      <c r="B78" s="705"/>
      <c r="C78" s="705"/>
      <c r="D78" s="705"/>
      <c r="E78" s="705"/>
      <c r="F78" s="705"/>
      <c r="G78" s="705"/>
      <c r="H78" s="705"/>
      <c r="I78" s="705"/>
      <c r="J78" s="705"/>
      <c r="K78" s="705"/>
      <c r="L78" s="705"/>
      <c r="M78" s="705"/>
      <c r="N78" s="705"/>
      <c r="O78" s="705"/>
      <c r="P78" s="705"/>
      <c r="Q78" s="705"/>
      <c r="R78" s="705"/>
      <c r="S78" s="705"/>
      <c r="T78" s="705"/>
      <c r="U78" s="705"/>
      <c r="V78" s="705"/>
      <c r="W78" s="705"/>
      <c r="X78" s="705"/>
      <c r="Y78" s="705"/>
      <c r="Z78" s="705"/>
      <c r="AA78" s="705"/>
      <c r="AB78" s="705"/>
      <c r="AC78" s="705"/>
      <c r="AD78" s="705"/>
      <c r="AE78" s="705"/>
      <c r="AF78" s="705"/>
      <c r="AG78" s="705"/>
      <c r="AH78" s="705"/>
      <c r="AI78" s="705"/>
      <c r="AJ78" s="705"/>
      <c r="AK78" s="705"/>
      <c r="AL78" s="705"/>
      <c r="AM78" s="705"/>
      <c r="AN78" s="705"/>
      <c r="AO78" s="705"/>
      <c r="AP78" s="705"/>
      <c r="AQ78" s="705"/>
      <c r="AR78" s="705"/>
      <c r="AS78" s="705"/>
      <c r="AT78" s="705"/>
      <c r="AU78" s="705"/>
      <c r="AV78" s="705"/>
      <c r="AW78" s="705"/>
      <c r="AX78" s="705"/>
      <c r="AY78" s="705"/>
      <c r="AZ78" s="705"/>
      <c r="BA78" s="705"/>
      <c r="BB78" s="705"/>
      <c r="BC78" s="705"/>
      <c r="BD78" s="705"/>
      <c r="BE78" s="705"/>
      <c r="BF78" s="705"/>
      <c r="BG78" s="705"/>
      <c r="BH78" s="705"/>
      <c r="BI78" s="705"/>
      <c r="BJ78" s="705"/>
      <c r="BK78" s="705"/>
      <c r="BL78" s="705"/>
      <c r="BM78" s="705"/>
      <c r="BN78" s="705"/>
      <c r="BO78" s="705"/>
      <c r="BP78" s="705"/>
      <c r="BQ78" s="705"/>
      <c r="BR78" s="705"/>
      <c r="BS78" s="705"/>
      <c r="BT78" s="705"/>
      <c r="BU78" s="705"/>
      <c r="BV78" s="705"/>
      <c r="BW78" s="705"/>
      <c r="BX78" s="705"/>
      <c r="BY78" s="705"/>
      <c r="BZ78" s="705"/>
      <c r="CA78" s="705"/>
      <c r="CB78" s="705"/>
      <c r="CC78" s="705"/>
      <c r="CD78" s="705"/>
      <c r="CE78" s="705"/>
      <c r="CF78" s="705"/>
      <c r="CG78" s="705"/>
      <c r="CH78" s="705"/>
      <c r="CI78" s="705"/>
      <c r="CJ78" s="705"/>
      <c r="CK78" s="705"/>
      <c r="CL78" s="705"/>
      <c r="CM78" s="705"/>
      <c r="CN78" s="705"/>
      <c r="CO78" s="705"/>
      <c r="CP78" s="705"/>
      <c r="CQ78" s="705"/>
      <c r="CR78" s="705"/>
      <c r="CS78" s="705"/>
      <c r="CT78" s="705"/>
      <c r="CU78" s="705"/>
      <c r="CV78" s="705"/>
      <c r="CW78" s="705"/>
    </row>
    <row r="79" spans="1:101" s="91" customFormat="1" ht="20.25" customHeight="1">
      <c r="A79" s="705"/>
      <c r="B79" s="705"/>
      <c r="C79" s="705"/>
      <c r="D79" s="705"/>
      <c r="E79" s="705"/>
      <c r="F79" s="705"/>
      <c r="G79" s="705"/>
      <c r="H79" s="705"/>
      <c r="I79" s="705"/>
      <c r="J79" s="705"/>
      <c r="K79" s="705"/>
      <c r="L79" s="705"/>
      <c r="M79" s="705"/>
      <c r="N79" s="705"/>
      <c r="O79" s="705"/>
      <c r="P79" s="705"/>
      <c r="Q79" s="705"/>
      <c r="R79" s="705"/>
      <c r="S79" s="705"/>
      <c r="T79" s="705"/>
      <c r="U79" s="705"/>
      <c r="V79" s="705"/>
      <c r="W79" s="705"/>
      <c r="X79" s="705"/>
      <c r="Y79" s="705"/>
      <c r="Z79" s="705"/>
      <c r="AA79" s="705"/>
      <c r="AB79" s="705"/>
      <c r="AC79" s="705"/>
      <c r="AD79" s="705"/>
      <c r="AE79" s="705"/>
      <c r="AF79" s="705"/>
      <c r="AG79" s="705"/>
      <c r="AH79" s="705"/>
      <c r="AI79" s="705"/>
      <c r="AJ79" s="705"/>
      <c r="AK79" s="705"/>
      <c r="AL79" s="705"/>
      <c r="AM79" s="705"/>
      <c r="AN79" s="705"/>
      <c r="AO79" s="705"/>
      <c r="AP79" s="705"/>
      <c r="AQ79" s="705"/>
      <c r="AR79" s="705"/>
      <c r="AS79" s="705"/>
      <c r="AT79" s="705"/>
      <c r="AU79" s="705"/>
      <c r="AV79" s="705"/>
      <c r="AW79" s="705"/>
      <c r="AX79" s="705"/>
      <c r="AY79" s="705"/>
      <c r="AZ79" s="705"/>
      <c r="BA79" s="705"/>
      <c r="BB79" s="705"/>
      <c r="BC79" s="705"/>
      <c r="BD79" s="705"/>
      <c r="BE79" s="705"/>
      <c r="BF79" s="705"/>
      <c r="BG79" s="705"/>
      <c r="BH79" s="705"/>
      <c r="BI79" s="705"/>
      <c r="BJ79" s="705"/>
      <c r="BK79" s="705"/>
      <c r="BL79" s="705"/>
      <c r="BM79" s="705"/>
      <c r="BN79" s="705"/>
      <c r="BO79" s="705"/>
      <c r="BP79" s="705"/>
      <c r="BQ79" s="705"/>
      <c r="BR79" s="705"/>
      <c r="BS79" s="705"/>
      <c r="BT79" s="705"/>
      <c r="BU79" s="705"/>
      <c r="BV79" s="705"/>
      <c r="BW79" s="705"/>
      <c r="BX79" s="705"/>
      <c r="BY79" s="705"/>
      <c r="BZ79" s="705"/>
      <c r="CA79" s="705"/>
      <c r="CB79" s="705"/>
      <c r="CC79" s="705"/>
      <c r="CD79" s="705"/>
      <c r="CE79" s="705"/>
      <c r="CF79" s="705"/>
      <c r="CG79" s="705"/>
      <c r="CH79" s="705"/>
      <c r="CI79" s="705"/>
      <c r="CJ79" s="705"/>
      <c r="CK79" s="705"/>
      <c r="CL79" s="705"/>
      <c r="CM79" s="705"/>
      <c r="CN79" s="705"/>
      <c r="CO79" s="705"/>
      <c r="CP79" s="705"/>
      <c r="CQ79" s="705"/>
      <c r="CR79" s="705"/>
      <c r="CS79" s="705"/>
      <c r="CT79" s="705"/>
      <c r="CU79" s="705"/>
      <c r="CV79" s="705"/>
      <c r="CW79" s="705"/>
    </row>
    <row r="80" spans="1:101" s="91" customFormat="1" ht="20.25" customHeight="1">
      <c r="A80" s="705"/>
      <c r="B80" s="705"/>
      <c r="C80" s="705"/>
      <c r="D80" s="705"/>
      <c r="E80" s="705"/>
      <c r="F80" s="705"/>
      <c r="G80" s="705"/>
      <c r="H80" s="705"/>
      <c r="I80" s="705"/>
      <c r="J80" s="705"/>
      <c r="K80" s="705"/>
      <c r="L80" s="705"/>
      <c r="M80" s="705"/>
      <c r="N80" s="705"/>
      <c r="O80" s="705"/>
      <c r="P80" s="705"/>
      <c r="Q80" s="705"/>
      <c r="R80" s="705"/>
      <c r="S80" s="705"/>
      <c r="T80" s="705"/>
      <c r="U80" s="705"/>
      <c r="V80" s="705"/>
      <c r="W80" s="705"/>
      <c r="X80" s="705"/>
      <c r="Y80" s="705"/>
      <c r="Z80" s="705"/>
      <c r="AA80" s="705"/>
      <c r="AB80" s="705"/>
      <c r="AC80" s="705"/>
      <c r="AD80" s="705"/>
      <c r="AE80" s="705"/>
      <c r="AF80" s="705"/>
      <c r="AG80" s="705"/>
      <c r="AH80" s="705"/>
      <c r="AI80" s="705"/>
      <c r="AJ80" s="705"/>
      <c r="AK80" s="705"/>
      <c r="AL80" s="705"/>
      <c r="AM80" s="705"/>
      <c r="AN80" s="705"/>
      <c r="AO80" s="705"/>
      <c r="AP80" s="705"/>
      <c r="AQ80" s="705"/>
      <c r="AR80" s="705"/>
      <c r="AS80" s="705"/>
      <c r="AT80" s="705"/>
      <c r="AU80" s="705"/>
      <c r="AV80" s="705"/>
      <c r="AW80" s="705"/>
      <c r="AX80" s="705"/>
      <c r="AY80" s="705"/>
      <c r="AZ80" s="705"/>
      <c r="BA80" s="705"/>
      <c r="BB80" s="705"/>
      <c r="BC80" s="705"/>
      <c r="BD80" s="705"/>
      <c r="BE80" s="705"/>
      <c r="BF80" s="705"/>
      <c r="BG80" s="705"/>
      <c r="BH80" s="705"/>
      <c r="BI80" s="705"/>
      <c r="BJ80" s="705"/>
      <c r="BK80" s="705"/>
      <c r="BL80" s="705"/>
      <c r="BM80" s="705"/>
      <c r="BN80" s="705"/>
      <c r="BO80" s="705"/>
      <c r="BP80" s="705"/>
      <c r="BQ80" s="705"/>
      <c r="BR80" s="705"/>
      <c r="BS80" s="705"/>
      <c r="BT80" s="705"/>
      <c r="BU80" s="705"/>
      <c r="BV80" s="705"/>
      <c r="BW80" s="705"/>
      <c r="BX80" s="705"/>
      <c r="BY80" s="705"/>
      <c r="BZ80" s="705"/>
      <c r="CA80" s="705"/>
      <c r="CB80" s="705"/>
      <c r="CC80" s="705"/>
      <c r="CD80" s="705"/>
      <c r="CE80" s="705"/>
      <c r="CF80" s="705"/>
      <c r="CG80" s="705"/>
      <c r="CH80" s="705"/>
      <c r="CI80" s="705"/>
      <c r="CJ80" s="705"/>
      <c r="CK80" s="705"/>
      <c r="CL80" s="705"/>
      <c r="CM80" s="705"/>
      <c r="CN80" s="705"/>
      <c r="CO80" s="705"/>
      <c r="CP80" s="705"/>
      <c r="CQ80" s="705"/>
      <c r="CR80" s="705"/>
      <c r="CS80" s="705"/>
      <c r="CT80" s="705"/>
      <c r="CU80" s="705"/>
      <c r="CV80" s="705"/>
      <c r="CW80" s="705"/>
    </row>
    <row r="81" spans="1:101" s="91" customFormat="1" ht="20.25" customHeight="1">
      <c r="A81" s="705"/>
      <c r="B81" s="705"/>
      <c r="C81" s="705"/>
      <c r="D81" s="705"/>
      <c r="E81" s="705"/>
      <c r="F81" s="705"/>
      <c r="G81" s="705"/>
      <c r="H81" s="705"/>
      <c r="I81" s="705"/>
      <c r="J81" s="705"/>
      <c r="K81" s="705"/>
      <c r="L81" s="705"/>
      <c r="M81" s="705"/>
      <c r="N81" s="705"/>
      <c r="O81" s="705"/>
      <c r="P81" s="705"/>
      <c r="Q81" s="705"/>
      <c r="R81" s="705"/>
      <c r="S81" s="705"/>
      <c r="T81" s="705"/>
      <c r="U81" s="705"/>
      <c r="V81" s="705"/>
      <c r="W81" s="705"/>
      <c r="X81" s="705"/>
      <c r="Y81" s="705"/>
      <c r="Z81" s="705"/>
      <c r="AA81" s="705"/>
      <c r="AB81" s="705"/>
      <c r="AC81" s="705"/>
      <c r="AD81" s="705"/>
      <c r="AE81" s="705"/>
      <c r="AF81" s="705"/>
      <c r="AG81" s="705"/>
      <c r="AH81" s="705"/>
      <c r="AI81" s="705"/>
      <c r="AJ81" s="705"/>
      <c r="AK81" s="705"/>
      <c r="AL81" s="705"/>
      <c r="AM81" s="705"/>
      <c r="AN81" s="705"/>
      <c r="AO81" s="705"/>
      <c r="AP81" s="705"/>
      <c r="AQ81" s="705"/>
      <c r="AR81" s="705"/>
      <c r="AS81" s="705"/>
      <c r="AT81" s="705"/>
      <c r="AU81" s="705"/>
      <c r="AV81" s="705"/>
      <c r="AW81" s="705"/>
      <c r="AX81" s="705"/>
      <c r="AY81" s="705"/>
      <c r="AZ81" s="705"/>
      <c r="BA81" s="705"/>
      <c r="BB81" s="705"/>
      <c r="BC81" s="705"/>
      <c r="BD81" s="705"/>
      <c r="BE81" s="705"/>
      <c r="BF81" s="705"/>
      <c r="BG81" s="705"/>
      <c r="BH81" s="705"/>
      <c r="BI81" s="705"/>
      <c r="BJ81" s="705"/>
      <c r="BK81" s="705"/>
      <c r="BL81" s="705"/>
      <c r="BM81" s="705"/>
      <c r="BN81" s="705"/>
      <c r="BO81" s="705"/>
      <c r="BP81" s="705"/>
      <c r="BQ81" s="705"/>
      <c r="BR81" s="705"/>
      <c r="BS81" s="705"/>
      <c r="BT81" s="705"/>
      <c r="BU81" s="705"/>
      <c r="BV81" s="705"/>
      <c r="BW81" s="705"/>
      <c r="BX81" s="705"/>
      <c r="BY81" s="705"/>
      <c r="BZ81" s="705"/>
      <c r="CA81" s="705"/>
      <c r="CB81" s="705"/>
      <c r="CC81" s="705"/>
      <c r="CD81" s="705"/>
      <c r="CE81" s="705"/>
      <c r="CF81" s="705"/>
      <c r="CG81" s="705"/>
      <c r="CH81" s="705"/>
      <c r="CI81" s="705"/>
      <c r="CJ81" s="705"/>
      <c r="CK81" s="705"/>
      <c r="CL81" s="705"/>
      <c r="CM81" s="705"/>
      <c r="CN81" s="705"/>
      <c r="CO81" s="705"/>
      <c r="CP81" s="705"/>
      <c r="CQ81" s="705"/>
      <c r="CR81" s="705"/>
      <c r="CS81" s="705"/>
      <c r="CT81" s="705"/>
      <c r="CU81" s="705"/>
      <c r="CV81" s="705"/>
      <c r="CW81" s="705"/>
    </row>
    <row r="82" spans="1:101" s="91" customFormat="1" ht="20.25" customHeight="1">
      <c r="A82" s="705"/>
      <c r="B82" s="705"/>
      <c r="C82" s="705"/>
      <c r="D82" s="705"/>
      <c r="E82" s="705"/>
      <c r="F82" s="705"/>
      <c r="G82" s="705"/>
      <c r="H82" s="705"/>
      <c r="I82" s="705"/>
      <c r="J82" s="705"/>
      <c r="K82" s="705"/>
      <c r="L82" s="705"/>
      <c r="M82" s="705"/>
      <c r="N82" s="705"/>
      <c r="O82" s="705"/>
      <c r="P82" s="705"/>
      <c r="Q82" s="705"/>
      <c r="R82" s="705"/>
      <c r="S82" s="705"/>
      <c r="T82" s="705"/>
      <c r="U82" s="705"/>
      <c r="V82" s="705"/>
      <c r="W82" s="705"/>
      <c r="X82" s="705"/>
      <c r="Y82" s="705"/>
      <c r="Z82" s="705"/>
      <c r="AA82" s="705"/>
      <c r="AB82" s="705"/>
      <c r="AC82" s="705"/>
      <c r="AD82" s="705"/>
      <c r="AE82" s="705"/>
      <c r="AF82" s="705"/>
      <c r="AG82" s="705"/>
      <c r="AH82" s="705"/>
      <c r="AI82" s="705"/>
      <c r="AJ82" s="705"/>
      <c r="AK82" s="705"/>
      <c r="AL82" s="705"/>
      <c r="AM82" s="705"/>
      <c r="AN82" s="705"/>
      <c r="AO82" s="705"/>
      <c r="AP82" s="705"/>
      <c r="AQ82" s="705"/>
      <c r="AR82" s="705"/>
      <c r="AS82" s="705"/>
      <c r="AT82" s="705"/>
      <c r="AU82" s="705"/>
      <c r="AV82" s="705"/>
      <c r="AW82" s="705"/>
      <c r="AX82" s="705"/>
      <c r="AY82" s="705"/>
      <c r="AZ82" s="705"/>
      <c r="BA82" s="705"/>
      <c r="BB82" s="705"/>
      <c r="BC82" s="705"/>
      <c r="BD82" s="705"/>
      <c r="BE82" s="705"/>
      <c r="BF82" s="705"/>
      <c r="BG82" s="705"/>
      <c r="BH82" s="705"/>
      <c r="BI82" s="705"/>
      <c r="BJ82" s="705"/>
      <c r="BK82" s="705"/>
      <c r="BL82" s="705"/>
      <c r="BM82" s="705"/>
      <c r="BN82" s="705"/>
      <c r="BO82" s="705"/>
      <c r="BP82" s="705"/>
      <c r="BQ82" s="705"/>
      <c r="BR82" s="705"/>
      <c r="BS82" s="705"/>
      <c r="BT82" s="705"/>
      <c r="BU82" s="705"/>
      <c r="BV82" s="705"/>
      <c r="BW82" s="705"/>
      <c r="BX82" s="705"/>
      <c r="BY82" s="705"/>
      <c r="BZ82" s="705"/>
      <c r="CA82" s="705"/>
      <c r="CB82" s="705"/>
      <c r="CC82" s="705"/>
      <c r="CD82" s="705"/>
      <c r="CE82" s="705"/>
      <c r="CF82" s="705"/>
      <c r="CG82" s="705"/>
      <c r="CH82" s="705"/>
      <c r="CI82" s="705"/>
      <c r="CJ82" s="705"/>
      <c r="CK82" s="705"/>
      <c r="CL82" s="705"/>
      <c r="CM82" s="705"/>
      <c r="CN82" s="705"/>
      <c r="CO82" s="705"/>
      <c r="CP82" s="705"/>
      <c r="CQ82" s="705"/>
      <c r="CR82" s="705"/>
      <c r="CS82" s="705"/>
      <c r="CT82" s="705"/>
      <c r="CU82" s="705"/>
      <c r="CV82" s="705"/>
      <c r="CW82" s="705"/>
    </row>
    <row r="83" spans="1:101" s="91" customFormat="1" ht="20.25" customHeight="1">
      <c r="A83" s="705"/>
      <c r="B83" s="705"/>
      <c r="C83" s="705"/>
      <c r="D83" s="705"/>
      <c r="E83" s="705"/>
      <c r="F83" s="705"/>
      <c r="G83" s="705"/>
      <c r="H83" s="705"/>
      <c r="I83" s="705"/>
      <c r="J83" s="705"/>
      <c r="K83" s="705"/>
      <c r="L83" s="705"/>
      <c r="M83" s="705"/>
      <c r="N83" s="705"/>
      <c r="O83" s="705"/>
      <c r="P83" s="705"/>
      <c r="Q83" s="705"/>
      <c r="R83" s="705"/>
      <c r="S83" s="705"/>
      <c r="T83" s="705"/>
      <c r="U83" s="705"/>
      <c r="V83" s="705"/>
      <c r="W83" s="705"/>
      <c r="X83" s="705"/>
      <c r="Y83" s="705"/>
      <c r="Z83" s="705"/>
      <c r="AA83" s="705"/>
      <c r="AB83" s="705"/>
      <c r="AC83" s="705"/>
      <c r="AD83" s="705"/>
      <c r="AE83" s="705"/>
      <c r="AF83" s="705"/>
      <c r="AG83" s="705"/>
      <c r="AH83" s="705"/>
      <c r="AI83" s="705"/>
      <c r="AJ83" s="705"/>
      <c r="AK83" s="705"/>
      <c r="AL83" s="705"/>
      <c r="AM83" s="705"/>
      <c r="AN83" s="705"/>
      <c r="AO83" s="705"/>
      <c r="AP83" s="705"/>
      <c r="AQ83" s="705"/>
      <c r="AR83" s="705"/>
      <c r="AS83" s="705"/>
      <c r="AT83" s="705"/>
      <c r="AU83" s="705"/>
      <c r="AV83" s="705"/>
      <c r="AW83" s="705"/>
      <c r="AX83" s="705"/>
      <c r="AY83" s="705"/>
      <c r="AZ83" s="705"/>
      <c r="BA83" s="705"/>
      <c r="BB83" s="705"/>
      <c r="BC83" s="705"/>
      <c r="BD83" s="705"/>
      <c r="BE83" s="705"/>
      <c r="BF83" s="705"/>
      <c r="BG83" s="705"/>
      <c r="BH83" s="705"/>
      <c r="BI83" s="705"/>
      <c r="BJ83" s="705"/>
      <c r="BK83" s="705"/>
      <c r="BL83" s="705"/>
      <c r="BM83" s="705"/>
      <c r="BN83" s="705"/>
      <c r="BO83" s="705"/>
      <c r="BP83" s="705"/>
      <c r="BQ83" s="705"/>
      <c r="BR83" s="705"/>
      <c r="BS83" s="705"/>
      <c r="BT83" s="705"/>
      <c r="BU83" s="705"/>
      <c r="BV83" s="705"/>
      <c r="BW83" s="705"/>
      <c r="BX83" s="705"/>
      <c r="BY83" s="705"/>
      <c r="BZ83" s="705"/>
      <c r="CA83" s="705"/>
      <c r="CB83" s="705"/>
      <c r="CC83" s="705"/>
      <c r="CD83" s="705"/>
      <c r="CE83" s="705"/>
      <c r="CF83" s="705"/>
      <c r="CG83" s="705"/>
      <c r="CH83" s="705"/>
      <c r="CI83" s="705"/>
      <c r="CJ83" s="705"/>
      <c r="CK83" s="705"/>
      <c r="CL83" s="705"/>
      <c r="CM83" s="705"/>
      <c r="CN83" s="705"/>
      <c r="CO83" s="705"/>
      <c r="CP83" s="705"/>
      <c r="CQ83" s="705"/>
      <c r="CR83" s="705"/>
      <c r="CS83" s="705"/>
      <c r="CT83" s="705"/>
      <c r="CU83" s="705"/>
      <c r="CV83" s="705"/>
      <c r="CW83" s="705"/>
    </row>
    <row r="84" spans="1:101" s="91" customFormat="1" ht="20.25" customHeight="1">
      <c r="A84" s="705"/>
      <c r="B84" s="705"/>
      <c r="C84" s="705"/>
      <c r="D84" s="705"/>
      <c r="E84" s="705"/>
      <c r="F84" s="705"/>
      <c r="G84" s="705"/>
      <c r="H84" s="705"/>
      <c r="I84" s="705"/>
      <c r="J84" s="705"/>
      <c r="K84" s="705"/>
      <c r="L84" s="705"/>
      <c r="M84" s="705"/>
      <c r="N84" s="705"/>
      <c r="O84" s="705"/>
      <c r="P84" s="705"/>
      <c r="Q84" s="705"/>
      <c r="R84" s="705"/>
      <c r="S84" s="705"/>
      <c r="T84" s="705"/>
      <c r="U84" s="705"/>
      <c r="V84" s="705"/>
      <c r="W84" s="705"/>
      <c r="X84" s="705"/>
      <c r="Y84" s="705"/>
      <c r="Z84" s="705"/>
      <c r="AA84" s="705"/>
      <c r="AB84" s="705"/>
      <c r="AC84" s="705"/>
      <c r="AD84" s="705"/>
      <c r="AE84" s="705"/>
      <c r="AF84" s="705"/>
      <c r="AG84" s="705"/>
      <c r="AH84" s="705"/>
      <c r="AI84" s="705"/>
      <c r="AJ84" s="705"/>
      <c r="AK84" s="705"/>
      <c r="AL84" s="705"/>
      <c r="AM84" s="705"/>
      <c r="AN84" s="705"/>
      <c r="AO84" s="705"/>
      <c r="AP84" s="705"/>
      <c r="AQ84" s="705"/>
      <c r="AR84" s="705"/>
      <c r="AS84" s="705"/>
      <c r="AT84" s="705"/>
      <c r="AU84" s="705"/>
      <c r="AV84" s="705"/>
      <c r="AW84" s="705"/>
      <c r="AX84" s="705"/>
      <c r="AY84" s="705"/>
      <c r="AZ84" s="705"/>
      <c r="BA84" s="705"/>
      <c r="BB84" s="705"/>
      <c r="BC84" s="705"/>
      <c r="BD84" s="705"/>
      <c r="BE84" s="705"/>
      <c r="BF84" s="705"/>
      <c r="BG84" s="705"/>
      <c r="BH84" s="705"/>
      <c r="BI84" s="705"/>
      <c r="BJ84" s="705"/>
      <c r="BK84" s="705"/>
      <c r="BL84" s="705"/>
      <c r="BM84" s="705"/>
      <c r="BN84" s="705"/>
      <c r="BO84" s="705"/>
      <c r="BP84" s="705"/>
      <c r="BQ84" s="705"/>
      <c r="BR84" s="705"/>
      <c r="BS84" s="705"/>
      <c r="BT84" s="705"/>
      <c r="BU84" s="705"/>
      <c r="BV84" s="705"/>
      <c r="BW84" s="705"/>
      <c r="BX84" s="705"/>
      <c r="BY84" s="705"/>
      <c r="BZ84" s="705"/>
      <c r="CA84" s="705"/>
      <c r="CB84" s="705"/>
      <c r="CC84" s="705"/>
      <c r="CD84" s="705"/>
      <c r="CE84" s="705"/>
      <c r="CF84" s="705"/>
      <c r="CG84" s="705"/>
      <c r="CH84" s="705"/>
      <c r="CI84" s="705"/>
      <c r="CJ84" s="705"/>
      <c r="CK84" s="705"/>
      <c r="CL84" s="705"/>
      <c r="CM84" s="705"/>
      <c r="CN84" s="705"/>
      <c r="CO84" s="705"/>
      <c r="CP84" s="705"/>
      <c r="CQ84" s="705"/>
      <c r="CR84" s="705"/>
      <c r="CS84" s="705"/>
      <c r="CT84" s="705"/>
      <c r="CU84" s="705"/>
      <c r="CV84" s="705"/>
      <c r="CW84" s="705"/>
    </row>
    <row r="85" spans="1:101" s="91" customFormat="1" ht="20.25" customHeight="1">
      <c r="A85" s="705"/>
      <c r="B85" s="705"/>
      <c r="C85" s="705"/>
      <c r="D85" s="705"/>
      <c r="E85" s="705"/>
      <c r="F85" s="705"/>
      <c r="G85" s="705"/>
      <c r="H85" s="705"/>
      <c r="I85" s="705"/>
      <c r="J85" s="705"/>
      <c r="K85" s="705"/>
      <c r="L85" s="705"/>
      <c r="M85" s="705"/>
      <c r="N85" s="705"/>
      <c r="O85" s="705"/>
      <c r="P85" s="705"/>
      <c r="Q85" s="705"/>
      <c r="R85" s="705"/>
      <c r="S85" s="705"/>
      <c r="T85" s="705"/>
      <c r="U85" s="705"/>
      <c r="V85" s="705"/>
      <c r="W85" s="705"/>
      <c r="X85" s="705"/>
      <c r="Y85" s="705"/>
      <c r="Z85" s="705"/>
      <c r="AA85" s="705"/>
      <c r="AB85" s="705"/>
      <c r="AC85" s="705"/>
      <c r="AD85" s="705"/>
      <c r="AE85" s="705"/>
      <c r="AF85" s="705"/>
      <c r="AG85" s="705"/>
      <c r="AH85" s="705"/>
      <c r="AI85" s="705"/>
      <c r="AJ85" s="705"/>
      <c r="AK85" s="705"/>
      <c r="AL85" s="705"/>
      <c r="AM85" s="705"/>
      <c r="AN85" s="705"/>
      <c r="AO85" s="705"/>
      <c r="AP85" s="705"/>
      <c r="AQ85" s="705"/>
      <c r="AR85" s="705"/>
      <c r="AS85" s="705"/>
      <c r="AT85" s="705"/>
      <c r="AU85" s="705"/>
      <c r="AV85" s="705"/>
      <c r="AW85" s="705"/>
      <c r="AX85" s="705"/>
      <c r="AY85" s="705"/>
      <c r="AZ85" s="705"/>
      <c r="BA85" s="705"/>
      <c r="BB85" s="705"/>
      <c r="BC85" s="705"/>
      <c r="BD85" s="705"/>
      <c r="BE85" s="705"/>
      <c r="BF85" s="705"/>
      <c r="BG85" s="705"/>
      <c r="BH85" s="705"/>
      <c r="BI85" s="705"/>
      <c r="BJ85" s="705"/>
      <c r="BK85" s="705"/>
      <c r="BL85" s="705"/>
      <c r="BM85" s="705"/>
      <c r="BN85" s="705"/>
      <c r="BO85" s="705"/>
      <c r="BP85" s="705"/>
      <c r="BQ85" s="705"/>
      <c r="BR85" s="705"/>
      <c r="BS85" s="705"/>
      <c r="BT85" s="705"/>
      <c r="BU85" s="705"/>
      <c r="BV85" s="705"/>
      <c r="BW85" s="705"/>
      <c r="BX85" s="705"/>
      <c r="BY85" s="705"/>
      <c r="BZ85" s="705"/>
      <c r="CA85" s="705"/>
      <c r="CB85" s="705"/>
      <c r="CC85" s="705"/>
      <c r="CD85" s="705"/>
      <c r="CE85" s="705"/>
      <c r="CF85" s="705"/>
      <c r="CG85" s="705"/>
      <c r="CH85" s="705"/>
      <c r="CI85" s="705"/>
      <c r="CJ85" s="705"/>
      <c r="CK85" s="705"/>
      <c r="CL85" s="705"/>
      <c r="CM85" s="705"/>
      <c r="CN85" s="705"/>
      <c r="CO85" s="705"/>
      <c r="CP85" s="705"/>
      <c r="CQ85" s="705"/>
      <c r="CR85" s="705"/>
      <c r="CS85" s="705"/>
      <c r="CT85" s="705"/>
      <c r="CU85" s="705"/>
      <c r="CV85" s="705"/>
      <c r="CW85" s="705"/>
    </row>
    <row r="86" spans="1:101" s="91" customFormat="1" ht="20.25" customHeight="1">
      <c r="A86" s="705"/>
      <c r="B86" s="705"/>
      <c r="C86" s="705"/>
      <c r="D86" s="705"/>
      <c r="E86" s="705"/>
      <c r="F86" s="705"/>
      <c r="G86" s="705"/>
      <c r="H86" s="705"/>
      <c r="I86" s="705"/>
      <c r="J86" s="705"/>
      <c r="K86" s="705"/>
      <c r="L86" s="705"/>
      <c r="M86" s="705"/>
      <c r="N86" s="705"/>
      <c r="O86" s="705"/>
      <c r="P86" s="705"/>
      <c r="Q86" s="705"/>
      <c r="R86" s="705"/>
      <c r="S86" s="705"/>
      <c r="T86" s="705"/>
      <c r="U86" s="705"/>
      <c r="V86" s="705"/>
      <c r="W86" s="705"/>
      <c r="X86" s="705"/>
      <c r="Y86" s="705"/>
      <c r="Z86" s="705"/>
      <c r="AA86" s="705"/>
      <c r="AB86" s="705"/>
      <c r="AC86" s="705"/>
      <c r="AD86" s="705"/>
      <c r="AE86" s="705"/>
      <c r="AF86" s="705"/>
      <c r="AG86" s="705"/>
      <c r="AH86" s="705"/>
      <c r="AI86" s="705"/>
      <c r="AJ86" s="705"/>
      <c r="AK86" s="705"/>
      <c r="AL86" s="705"/>
      <c r="AM86" s="705"/>
      <c r="AN86" s="705"/>
      <c r="AO86" s="705"/>
      <c r="AP86" s="705"/>
      <c r="AQ86" s="705"/>
      <c r="AR86" s="705"/>
      <c r="AS86" s="705"/>
      <c r="AT86" s="705"/>
      <c r="AU86" s="705"/>
      <c r="AV86" s="705"/>
      <c r="AW86" s="705"/>
      <c r="AX86" s="705"/>
      <c r="AY86" s="705"/>
      <c r="AZ86" s="705"/>
      <c r="BA86" s="705"/>
      <c r="BB86" s="705"/>
      <c r="BC86" s="705"/>
      <c r="BD86" s="705"/>
      <c r="BE86" s="705"/>
      <c r="BF86" s="705"/>
      <c r="BG86" s="705"/>
      <c r="BH86" s="705"/>
      <c r="BI86" s="705"/>
      <c r="BJ86" s="705"/>
      <c r="BK86" s="705"/>
      <c r="BL86" s="705"/>
      <c r="BM86" s="705"/>
      <c r="BN86" s="705"/>
      <c r="BO86" s="705"/>
      <c r="BP86" s="705"/>
      <c r="BQ86" s="705"/>
      <c r="BR86" s="705"/>
      <c r="BS86" s="705"/>
      <c r="BT86" s="705"/>
      <c r="BU86" s="705"/>
      <c r="BV86" s="705"/>
      <c r="BW86" s="705"/>
      <c r="BX86" s="705"/>
      <c r="BY86" s="705"/>
      <c r="BZ86" s="705"/>
      <c r="CA86" s="705"/>
      <c r="CB86" s="705"/>
      <c r="CC86" s="705"/>
      <c r="CD86" s="705"/>
      <c r="CE86" s="705"/>
      <c r="CF86" s="705"/>
      <c r="CG86" s="705"/>
      <c r="CH86" s="705"/>
      <c r="CI86" s="705"/>
      <c r="CJ86" s="705"/>
      <c r="CK86" s="705"/>
      <c r="CL86" s="705"/>
      <c r="CM86" s="705"/>
      <c r="CN86" s="705"/>
      <c r="CO86" s="705"/>
      <c r="CP86" s="705"/>
      <c r="CQ86" s="705"/>
      <c r="CR86" s="705"/>
      <c r="CS86" s="705"/>
      <c r="CT86" s="705"/>
      <c r="CU86" s="705"/>
      <c r="CV86" s="705"/>
      <c r="CW86" s="705"/>
    </row>
    <row r="87" spans="1:101" s="91" customFormat="1" ht="20.25" customHeight="1">
      <c r="A87" s="705"/>
      <c r="B87" s="705"/>
      <c r="C87" s="705"/>
      <c r="D87" s="705"/>
      <c r="E87" s="705"/>
      <c r="F87" s="705"/>
      <c r="G87" s="705"/>
      <c r="H87" s="705"/>
      <c r="I87" s="705"/>
      <c r="J87" s="705"/>
      <c r="K87" s="705"/>
      <c r="L87" s="705"/>
      <c r="M87" s="705"/>
      <c r="N87" s="705"/>
      <c r="O87" s="705"/>
      <c r="P87" s="705"/>
      <c r="Q87" s="705"/>
      <c r="R87" s="705"/>
      <c r="S87" s="705"/>
      <c r="T87" s="705"/>
      <c r="U87" s="705"/>
      <c r="V87" s="705"/>
      <c r="W87" s="705"/>
      <c r="X87" s="705"/>
      <c r="Y87" s="705"/>
      <c r="Z87" s="705"/>
      <c r="AA87" s="705"/>
      <c r="AB87" s="705"/>
      <c r="AC87" s="705"/>
      <c r="AD87" s="705"/>
      <c r="AE87" s="705"/>
      <c r="AF87" s="705"/>
      <c r="AG87" s="705"/>
      <c r="AH87" s="705"/>
      <c r="AI87" s="705"/>
      <c r="AJ87" s="705"/>
      <c r="AK87" s="705"/>
      <c r="AL87" s="705"/>
      <c r="AM87" s="705"/>
      <c r="AN87" s="705"/>
      <c r="AO87" s="705"/>
      <c r="AP87" s="705"/>
      <c r="AQ87" s="705"/>
      <c r="AR87" s="705"/>
      <c r="AS87" s="705"/>
      <c r="AT87" s="705"/>
      <c r="AU87" s="705"/>
      <c r="AV87" s="705"/>
      <c r="AW87" s="705"/>
      <c r="AX87" s="705"/>
      <c r="AY87" s="705"/>
      <c r="AZ87" s="705"/>
      <c r="BA87" s="705"/>
      <c r="BB87" s="705"/>
      <c r="BC87" s="705"/>
      <c r="BD87" s="705"/>
      <c r="BE87" s="705"/>
      <c r="BF87" s="705"/>
      <c r="BG87" s="705"/>
      <c r="BH87" s="705"/>
      <c r="BI87" s="705"/>
      <c r="BJ87" s="705"/>
      <c r="BK87" s="705"/>
      <c r="BL87" s="705"/>
      <c r="BM87" s="705"/>
      <c r="BN87" s="705"/>
      <c r="BO87" s="705"/>
      <c r="BP87" s="705"/>
      <c r="BQ87" s="705"/>
      <c r="BR87" s="705"/>
      <c r="BS87" s="705"/>
      <c r="BT87" s="705"/>
      <c r="BU87" s="705"/>
      <c r="BV87" s="705"/>
      <c r="BW87" s="705"/>
      <c r="BX87" s="705"/>
      <c r="BY87" s="705"/>
      <c r="BZ87" s="705"/>
      <c r="CA87" s="705"/>
      <c r="CB87" s="705"/>
      <c r="CC87" s="705"/>
      <c r="CD87" s="705"/>
      <c r="CE87" s="705"/>
      <c r="CF87" s="705"/>
      <c r="CG87" s="705"/>
      <c r="CH87" s="705"/>
      <c r="CI87" s="705"/>
      <c r="CJ87" s="705"/>
      <c r="CK87" s="705"/>
      <c r="CL87" s="705"/>
      <c r="CM87" s="705"/>
      <c r="CN87" s="705"/>
      <c r="CO87" s="705"/>
      <c r="CP87" s="705"/>
      <c r="CQ87" s="705"/>
      <c r="CR87" s="705"/>
      <c r="CS87" s="705"/>
      <c r="CT87" s="705"/>
      <c r="CU87" s="705"/>
      <c r="CV87" s="705"/>
      <c r="CW87" s="705"/>
    </row>
    <row r="88" spans="1:101" s="91" customFormat="1" ht="20.25" customHeight="1">
      <c r="A88" s="705"/>
      <c r="B88" s="705"/>
      <c r="C88" s="705"/>
      <c r="D88" s="705"/>
      <c r="E88" s="705"/>
      <c r="F88" s="705"/>
      <c r="G88" s="705"/>
      <c r="H88" s="705"/>
      <c r="I88" s="705"/>
      <c r="J88" s="705"/>
      <c r="K88" s="705"/>
      <c r="L88" s="705"/>
      <c r="M88" s="705"/>
      <c r="N88" s="705"/>
      <c r="O88" s="705"/>
      <c r="P88" s="705"/>
      <c r="Q88" s="705"/>
      <c r="R88" s="705"/>
      <c r="S88" s="705"/>
      <c r="T88" s="705"/>
      <c r="U88" s="705"/>
      <c r="V88" s="705"/>
      <c r="W88" s="705"/>
      <c r="X88" s="705"/>
      <c r="Y88" s="705"/>
      <c r="Z88" s="705"/>
      <c r="AA88" s="705"/>
      <c r="AB88" s="705"/>
      <c r="AC88" s="705"/>
      <c r="AD88" s="705"/>
      <c r="AE88" s="705"/>
      <c r="AF88" s="705"/>
      <c r="AG88" s="705"/>
      <c r="AH88" s="705"/>
      <c r="AI88" s="705"/>
      <c r="AJ88" s="705"/>
      <c r="AK88" s="705"/>
      <c r="AL88" s="705"/>
      <c r="AM88" s="705"/>
      <c r="AN88" s="705"/>
      <c r="AO88" s="705"/>
      <c r="AP88" s="705"/>
      <c r="AQ88" s="705"/>
      <c r="AR88" s="705"/>
      <c r="AS88" s="705"/>
      <c r="AT88" s="705"/>
      <c r="AU88" s="705"/>
      <c r="AV88" s="705"/>
      <c r="AW88" s="705"/>
      <c r="AX88" s="705"/>
      <c r="AY88" s="705"/>
      <c r="AZ88" s="705"/>
      <c r="BA88" s="705"/>
      <c r="BB88" s="705"/>
      <c r="BC88" s="705"/>
      <c r="BD88" s="705"/>
      <c r="BE88" s="705"/>
      <c r="BF88" s="705"/>
      <c r="BG88" s="705"/>
      <c r="BH88" s="705"/>
      <c r="BI88" s="705"/>
      <c r="BJ88" s="705"/>
      <c r="BK88" s="705"/>
      <c r="BL88" s="705"/>
      <c r="BM88" s="705"/>
      <c r="BN88" s="705"/>
      <c r="BO88" s="705"/>
      <c r="BP88" s="705"/>
      <c r="BQ88" s="705"/>
      <c r="BR88" s="705"/>
      <c r="BS88" s="705"/>
      <c r="BT88" s="705"/>
      <c r="BU88" s="705"/>
      <c r="BV88" s="705"/>
      <c r="BW88" s="705"/>
      <c r="BX88" s="705"/>
      <c r="BY88" s="705"/>
      <c r="BZ88" s="705"/>
      <c r="CA88" s="705"/>
      <c r="CB88" s="705"/>
      <c r="CC88" s="705"/>
      <c r="CD88" s="705"/>
      <c r="CE88" s="705"/>
      <c r="CF88" s="705"/>
      <c r="CG88" s="705"/>
      <c r="CH88" s="705"/>
      <c r="CI88" s="705"/>
      <c r="CJ88" s="705"/>
      <c r="CK88" s="705"/>
      <c r="CL88" s="705"/>
      <c r="CM88" s="705"/>
      <c r="CN88" s="705"/>
      <c r="CO88" s="705"/>
      <c r="CP88" s="705"/>
      <c r="CQ88" s="705"/>
      <c r="CR88" s="705"/>
      <c r="CS88" s="705"/>
      <c r="CT88" s="705"/>
      <c r="CU88" s="705"/>
      <c r="CV88" s="705"/>
      <c r="CW88" s="705"/>
    </row>
    <row r="89" spans="1:101" s="91" customFormat="1" ht="20.25" customHeight="1">
      <c r="A89" s="705"/>
      <c r="B89" s="705"/>
      <c r="C89" s="705"/>
      <c r="D89" s="705"/>
      <c r="E89" s="705"/>
      <c r="F89" s="705"/>
      <c r="G89" s="705"/>
      <c r="H89" s="705"/>
      <c r="I89" s="705"/>
      <c r="J89" s="705"/>
      <c r="K89" s="705"/>
      <c r="L89" s="705"/>
      <c r="M89" s="705"/>
      <c r="N89" s="705"/>
      <c r="O89" s="705"/>
      <c r="P89" s="705"/>
      <c r="Q89" s="705"/>
      <c r="R89" s="705"/>
      <c r="S89" s="705"/>
      <c r="T89" s="705"/>
      <c r="U89" s="705"/>
      <c r="V89" s="705"/>
      <c r="W89" s="705"/>
      <c r="X89" s="705"/>
      <c r="Y89" s="705"/>
      <c r="Z89" s="705"/>
      <c r="AA89" s="705"/>
      <c r="AB89" s="705"/>
      <c r="AC89" s="705"/>
      <c r="AD89" s="705"/>
      <c r="AE89" s="705"/>
      <c r="AF89" s="705"/>
      <c r="AG89" s="705"/>
      <c r="AH89" s="705"/>
      <c r="AI89" s="705"/>
      <c r="AJ89" s="705"/>
      <c r="AK89" s="705"/>
      <c r="AL89" s="705"/>
      <c r="AM89" s="705"/>
      <c r="AN89" s="705"/>
      <c r="AO89" s="705"/>
      <c r="AP89" s="705"/>
      <c r="AQ89" s="705"/>
      <c r="AR89" s="705"/>
      <c r="AS89" s="705"/>
      <c r="AT89" s="705"/>
      <c r="AU89" s="705"/>
      <c r="AV89" s="705"/>
      <c r="AW89" s="705"/>
      <c r="AX89" s="705"/>
      <c r="AY89" s="705"/>
      <c r="AZ89" s="705"/>
      <c r="BA89" s="705"/>
      <c r="BB89" s="705"/>
      <c r="BC89" s="705"/>
      <c r="BD89" s="705"/>
      <c r="BE89" s="705"/>
      <c r="BF89" s="705"/>
      <c r="BG89" s="705"/>
      <c r="BH89" s="705"/>
      <c r="BI89" s="705"/>
      <c r="BJ89" s="705"/>
      <c r="BK89" s="705"/>
      <c r="BL89" s="705"/>
      <c r="BM89" s="705"/>
      <c r="BN89" s="705"/>
      <c r="BO89" s="705"/>
      <c r="BP89" s="705"/>
      <c r="BQ89" s="705"/>
      <c r="BR89" s="705"/>
      <c r="BS89" s="705"/>
      <c r="BT89" s="705"/>
      <c r="BU89" s="705"/>
      <c r="BV89" s="705"/>
      <c r="BW89" s="705"/>
      <c r="BX89" s="705"/>
      <c r="BY89" s="705"/>
      <c r="BZ89" s="705"/>
      <c r="CA89" s="705"/>
      <c r="CB89" s="705"/>
      <c r="CC89" s="705"/>
      <c r="CD89" s="705"/>
      <c r="CE89" s="705"/>
      <c r="CF89" s="705"/>
      <c r="CG89" s="705"/>
      <c r="CH89" s="705"/>
      <c r="CI89" s="705"/>
      <c r="CJ89" s="705"/>
      <c r="CK89" s="705"/>
      <c r="CL89" s="705"/>
      <c r="CM89" s="705"/>
      <c r="CN89" s="705"/>
      <c r="CO89" s="705"/>
      <c r="CP89" s="705"/>
      <c r="CQ89" s="705"/>
      <c r="CR89" s="705"/>
      <c r="CS89" s="705"/>
      <c r="CT89" s="705"/>
      <c r="CU89" s="705"/>
      <c r="CV89" s="705"/>
      <c r="CW89" s="705"/>
    </row>
    <row r="90" spans="1:101" s="91" customFormat="1" ht="20.25" customHeight="1">
      <c r="A90" s="705"/>
      <c r="B90" s="705"/>
      <c r="C90" s="705"/>
      <c r="D90" s="705"/>
      <c r="E90" s="705"/>
      <c r="F90" s="705"/>
      <c r="G90" s="705"/>
      <c r="H90" s="705"/>
      <c r="I90" s="705"/>
      <c r="J90" s="705"/>
      <c r="K90" s="705"/>
      <c r="L90" s="705"/>
      <c r="M90" s="705"/>
      <c r="N90" s="705"/>
      <c r="O90" s="705"/>
      <c r="P90" s="705"/>
      <c r="Q90" s="705"/>
      <c r="R90" s="705"/>
      <c r="S90" s="705"/>
      <c r="T90" s="705"/>
      <c r="U90" s="705"/>
      <c r="V90" s="705"/>
      <c r="W90" s="705"/>
      <c r="X90" s="705"/>
      <c r="Y90" s="705"/>
      <c r="Z90" s="705"/>
      <c r="AA90" s="705"/>
      <c r="AB90" s="705"/>
      <c r="AC90" s="705"/>
      <c r="AD90" s="705"/>
      <c r="AE90" s="705"/>
      <c r="AF90" s="705"/>
      <c r="AG90" s="705"/>
      <c r="AH90" s="705"/>
      <c r="AI90" s="705"/>
      <c r="AJ90" s="705"/>
      <c r="AK90" s="705"/>
      <c r="AL90" s="705"/>
      <c r="AM90" s="705"/>
      <c r="AN90" s="705"/>
      <c r="AO90" s="705"/>
      <c r="AP90" s="705"/>
      <c r="AQ90" s="705"/>
      <c r="AR90" s="705"/>
      <c r="AS90" s="705"/>
      <c r="AT90" s="705"/>
      <c r="AU90" s="705"/>
      <c r="AV90" s="705"/>
      <c r="AW90" s="705"/>
      <c r="AX90" s="705"/>
      <c r="AY90" s="705"/>
      <c r="AZ90" s="705"/>
      <c r="BA90" s="705"/>
      <c r="BB90" s="705"/>
      <c r="BC90" s="705"/>
      <c r="BD90" s="705"/>
      <c r="BE90" s="705"/>
      <c r="BF90" s="705"/>
      <c r="BG90" s="705"/>
      <c r="BH90" s="705"/>
      <c r="BI90" s="705"/>
      <c r="BJ90" s="705"/>
      <c r="BK90" s="705"/>
      <c r="BL90" s="705"/>
      <c r="BM90" s="705"/>
      <c r="BN90" s="705"/>
      <c r="BO90" s="705"/>
      <c r="BP90" s="705"/>
      <c r="BQ90" s="705"/>
      <c r="BR90" s="705"/>
      <c r="BS90" s="705"/>
      <c r="BT90" s="705"/>
      <c r="BU90" s="705"/>
      <c r="BV90" s="705"/>
      <c r="BW90" s="705"/>
      <c r="BX90" s="705"/>
      <c r="BY90" s="705"/>
      <c r="BZ90" s="705"/>
      <c r="CA90" s="705"/>
      <c r="CB90" s="705"/>
      <c r="CC90" s="705"/>
      <c r="CD90" s="705"/>
      <c r="CE90" s="705"/>
      <c r="CF90" s="705"/>
      <c r="CG90" s="705"/>
      <c r="CH90" s="705"/>
      <c r="CI90" s="705"/>
      <c r="CJ90" s="705"/>
      <c r="CK90" s="705"/>
      <c r="CL90" s="705"/>
      <c r="CM90" s="705"/>
      <c r="CN90" s="705"/>
      <c r="CO90" s="705"/>
      <c r="CP90" s="705"/>
      <c r="CQ90" s="705"/>
      <c r="CR90" s="705"/>
      <c r="CS90" s="705"/>
      <c r="CT90" s="705"/>
      <c r="CU90" s="705"/>
      <c r="CV90" s="705"/>
      <c r="CW90" s="705"/>
    </row>
    <row r="91" spans="1:101" s="91" customFormat="1" ht="20.25" customHeight="1">
      <c r="A91" s="705"/>
      <c r="B91" s="705"/>
      <c r="C91" s="705"/>
      <c r="D91" s="705"/>
      <c r="E91" s="705"/>
      <c r="F91" s="705"/>
      <c r="G91" s="705"/>
      <c r="H91" s="705"/>
      <c r="I91" s="705"/>
      <c r="J91" s="705"/>
      <c r="K91" s="705"/>
      <c r="L91" s="705"/>
      <c r="M91" s="705"/>
      <c r="N91" s="705"/>
      <c r="O91" s="705"/>
      <c r="P91" s="705"/>
      <c r="Q91" s="705"/>
      <c r="R91" s="705"/>
      <c r="S91" s="705"/>
      <c r="T91" s="705"/>
      <c r="U91" s="705"/>
      <c r="V91" s="705"/>
      <c r="W91" s="705"/>
      <c r="X91" s="705"/>
      <c r="Y91" s="705"/>
      <c r="Z91" s="705"/>
      <c r="AA91" s="705"/>
      <c r="AB91" s="705"/>
      <c r="AC91" s="705"/>
      <c r="AD91" s="705"/>
      <c r="AE91" s="705"/>
      <c r="AF91" s="705"/>
      <c r="AG91" s="705"/>
      <c r="AH91" s="705"/>
      <c r="AI91" s="705"/>
      <c r="AJ91" s="705"/>
      <c r="AK91" s="705"/>
      <c r="AL91" s="705"/>
      <c r="AM91" s="705"/>
      <c r="AN91" s="705"/>
      <c r="AO91" s="705"/>
      <c r="AP91" s="705"/>
      <c r="AQ91" s="705"/>
      <c r="AR91" s="705"/>
      <c r="AS91" s="705"/>
      <c r="AT91" s="705"/>
      <c r="AU91" s="705"/>
      <c r="AV91" s="705"/>
      <c r="AW91" s="705"/>
      <c r="AX91" s="705"/>
      <c r="AY91" s="705"/>
      <c r="AZ91" s="705"/>
      <c r="BA91" s="705"/>
      <c r="BB91" s="705"/>
      <c r="BC91" s="705"/>
      <c r="BD91" s="705"/>
      <c r="BE91" s="705"/>
      <c r="BF91" s="705"/>
      <c r="BG91" s="705"/>
      <c r="BH91" s="705"/>
      <c r="BI91" s="705"/>
      <c r="BJ91" s="705"/>
      <c r="BK91" s="705"/>
      <c r="BL91" s="705"/>
      <c r="BM91" s="705"/>
      <c r="BN91" s="705"/>
      <c r="BO91" s="705"/>
      <c r="BP91" s="705"/>
      <c r="BQ91" s="705"/>
      <c r="BR91" s="705"/>
      <c r="BS91" s="705"/>
      <c r="BT91" s="705"/>
      <c r="BU91" s="705"/>
      <c r="BV91" s="705"/>
      <c r="BW91" s="705"/>
      <c r="BX91" s="705"/>
      <c r="BY91" s="705"/>
      <c r="BZ91" s="705"/>
      <c r="CA91" s="705"/>
      <c r="CB91" s="705"/>
      <c r="CC91" s="705"/>
      <c r="CD91" s="705"/>
      <c r="CE91" s="705"/>
      <c r="CF91" s="705"/>
      <c r="CG91" s="705"/>
      <c r="CH91" s="705"/>
      <c r="CI91" s="705"/>
      <c r="CJ91" s="705"/>
      <c r="CK91" s="705"/>
      <c r="CL91" s="705"/>
      <c r="CM91" s="705"/>
      <c r="CN91" s="705"/>
      <c r="CO91" s="705"/>
      <c r="CP91" s="705"/>
      <c r="CQ91" s="705"/>
      <c r="CR91" s="705"/>
      <c r="CS91" s="705"/>
      <c r="CT91" s="705"/>
      <c r="CU91" s="705"/>
      <c r="CV91" s="705"/>
      <c r="CW91" s="705"/>
    </row>
    <row r="92" spans="1:101" s="91" customFormat="1" ht="20.25" customHeight="1">
      <c r="A92" s="705"/>
      <c r="B92" s="705"/>
      <c r="C92" s="705"/>
      <c r="D92" s="705"/>
      <c r="E92" s="705"/>
      <c r="F92" s="705"/>
      <c r="G92" s="705"/>
      <c r="H92" s="705"/>
      <c r="I92" s="705"/>
      <c r="J92" s="705"/>
      <c r="K92" s="705"/>
      <c r="L92" s="705"/>
      <c r="M92" s="705"/>
      <c r="N92" s="705"/>
      <c r="O92" s="705"/>
      <c r="P92" s="705"/>
      <c r="Q92" s="705"/>
      <c r="R92" s="705"/>
      <c r="S92" s="705"/>
      <c r="T92" s="705"/>
      <c r="U92" s="705"/>
      <c r="V92" s="705"/>
      <c r="W92" s="705"/>
      <c r="X92" s="705"/>
      <c r="Y92" s="705"/>
      <c r="Z92" s="705"/>
      <c r="AA92" s="705"/>
      <c r="AB92" s="705"/>
      <c r="AC92" s="705"/>
      <c r="AD92" s="705"/>
      <c r="AE92" s="705"/>
      <c r="AF92" s="705"/>
      <c r="AG92" s="705"/>
      <c r="AH92" s="705"/>
      <c r="AI92" s="705"/>
      <c r="AJ92" s="705"/>
      <c r="AK92" s="705"/>
      <c r="AL92" s="705"/>
      <c r="AM92" s="705"/>
      <c r="AN92" s="705"/>
      <c r="AO92" s="705"/>
      <c r="AP92" s="705"/>
      <c r="AQ92" s="705"/>
      <c r="AR92" s="705"/>
      <c r="AS92" s="705"/>
      <c r="AT92" s="705"/>
      <c r="AU92" s="705"/>
      <c r="AV92" s="705"/>
      <c r="AW92" s="705"/>
      <c r="AX92" s="705"/>
      <c r="AY92" s="705"/>
      <c r="AZ92" s="705"/>
      <c r="BA92" s="705"/>
      <c r="BB92" s="705"/>
      <c r="BC92" s="705"/>
      <c r="BD92" s="705"/>
      <c r="BE92" s="705"/>
      <c r="BF92" s="705"/>
      <c r="BG92" s="705"/>
      <c r="BH92" s="705"/>
      <c r="BI92" s="705"/>
      <c r="BJ92" s="705"/>
      <c r="BK92" s="705"/>
      <c r="BL92" s="705"/>
      <c r="BM92" s="705"/>
      <c r="BN92" s="705"/>
      <c r="BO92" s="705"/>
      <c r="BP92" s="705"/>
      <c r="BQ92" s="705"/>
      <c r="BR92" s="705"/>
      <c r="BS92" s="705"/>
      <c r="BT92" s="705"/>
      <c r="BU92" s="705"/>
      <c r="BV92" s="705"/>
      <c r="BW92" s="705"/>
      <c r="BX92" s="705"/>
      <c r="BY92" s="705"/>
      <c r="BZ92" s="705"/>
      <c r="CA92" s="705"/>
      <c r="CB92" s="705"/>
      <c r="CC92" s="705"/>
      <c r="CD92" s="705"/>
      <c r="CE92" s="705"/>
      <c r="CF92" s="705"/>
      <c r="CG92" s="705"/>
      <c r="CH92" s="705"/>
      <c r="CI92" s="705"/>
      <c r="CJ92" s="705"/>
      <c r="CK92" s="705"/>
      <c r="CL92" s="705"/>
      <c r="CM92" s="705"/>
      <c r="CN92" s="705"/>
      <c r="CO92" s="705"/>
      <c r="CP92" s="705"/>
      <c r="CQ92" s="705"/>
      <c r="CR92" s="705"/>
      <c r="CS92" s="705"/>
      <c r="CT92" s="705"/>
      <c r="CU92" s="705"/>
      <c r="CV92" s="705"/>
      <c r="CW92" s="705"/>
    </row>
    <row r="93" spans="1:101" s="91" customFormat="1" ht="20.25" customHeight="1">
      <c r="A93" s="705"/>
      <c r="B93" s="705"/>
      <c r="C93" s="705"/>
      <c r="D93" s="705"/>
      <c r="E93" s="705"/>
      <c r="F93" s="705"/>
      <c r="G93" s="705"/>
      <c r="H93" s="705"/>
      <c r="I93" s="705"/>
      <c r="J93" s="705"/>
      <c r="K93" s="705"/>
      <c r="L93" s="705"/>
      <c r="M93" s="705"/>
      <c r="N93" s="705"/>
      <c r="O93" s="705"/>
      <c r="P93" s="705"/>
      <c r="Q93" s="705"/>
      <c r="R93" s="705"/>
      <c r="S93" s="705"/>
      <c r="T93" s="705"/>
      <c r="U93" s="705"/>
      <c r="V93" s="705"/>
      <c r="W93" s="705"/>
      <c r="X93" s="705"/>
      <c r="Y93" s="705"/>
      <c r="Z93" s="705"/>
      <c r="AA93" s="705"/>
      <c r="AB93" s="705"/>
      <c r="AC93" s="705"/>
      <c r="AD93" s="705"/>
      <c r="AE93" s="705"/>
      <c r="AF93" s="705"/>
      <c r="AG93" s="705"/>
      <c r="AH93" s="705"/>
      <c r="AI93" s="705"/>
      <c r="AJ93" s="705"/>
      <c r="AK93" s="705"/>
      <c r="AL93" s="705"/>
      <c r="AM93" s="705"/>
      <c r="AN93" s="705"/>
      <c r="AO93" s="705"/>
      <c r="AP93" s="705"/>
      <c r="AQ93" s="705"/>
      <c r="AR93" s="705"/>
      <c r="AS93" s="705"/>
      <c r="AT93" s="705"/>
      <c r="AU93" s="705"/>
      <c r="AV93" s="705"/>
      <c r="AW93" s="705"/>
      <c r="AX93" s="705"/>
      <c r="AY93" s="705"/>
      <c r="AZ93" s="705"/>
      <c r="BA93" s="705"/>
      <c r="BB93" s="705"/>
      <c r="BC93" s="705"/>
      <c r="BD93" s="705"/>
      <c r="BE93" s="705"/>
      <c r="BF93" s="705"/>
      <c r="BG93" s="705"/>
      <c r="BH93" s="705"/>
      <c r="BI93" s="705"/>
      <c r="BJ93" s="705"/>
      <c r="BK93" s="705"/>
      <c r="BL93" s="705"/>
      <c r="BM93" s="705"/>
      <c r="BN93" s="705"/>
      <c r="BO93" s="705"/>
      <c r="BP93" s="705"/>
      <c r="BQ93" s="705"/>
      <c r="BR93" s="705"/>
      <c r="BS93" s="705"/>
      <c r="BT93" s="705"/>
      <c r="BU93" s="705"/>
      <c r="BV93" s="705"/>
      <c r="BW93" s="705"/>
      <c r="BX93" s="705"/>
      <c r="BY93" s="705"/>
      <c r="BZ93" s="705"/>
      <c r="CA93" s="705"/>
      <c r="CB93" s="705"/>
      <c r="CC93" s="705"/>
      <c r="CD93" s="705"/>
      <c r="CE93" s="705"/>
      <c r="CF93" s="705"/>
      <c r="CG93" s="705"/>
      <c r="CH93" s="705"/>
      <c r="CI93" s="705"/>
      <c r="CJ93" s="705"/>
      <c r="CK93" s="705"/>
      <c r="CL93" s="705"/>
      <c r="CM93" s="705"/>
      <c r="CN93" s="705"/>
      <c r="CO93" s="705"/>
      <c r="CP93" s="705"/>
      <c r="CQ93" s="705"/>
      <c r="CR93" s="705"/>
      <c r="CS93" s="705"/>
      <c r="CT93" s="705"/>
      <c r="CU93" s="705"/>
      <c r="CV93" s="705"/>
      <c r="CW93" s="705"/>
    </row>
    <row r="94" spans="1:101" s="91" customFormat="1" ht="20.25" customHeight="1">
      <c r="A94" s="705"/>
      <c r="B94" s="705"/>
      <c r="C94" s="705"/>
      <c r="D94" s="705"/>
      <c r="E94" s="705"/>
      <c r="F94" s="705"/>
      <c r="G94" s="705"/>
      <c r="H94" s="705"/>
      <c r="I94" s="705"/>
      <c r="J94" s="705"/>
      <c r="K94" s="705"/>
      <c r="L94" s="705"/>
      <c r="M94" s="705"/>
      <c r="N94" s="705"/>
      <c r="O94" s="705"/>
      <c r="P94" s="705"/>
      <c r="Q94" s="705"/>
      <c r="R94" s="705"/>
      <c r="S94" s="705"/>
      <c r="T94" s="705"/>
      <c r="U94" s="705"/>
      <c r="V94" s="705"/>
      <c r="W94" s="705"/>
      <c r="X94" s="705"/>
      <c r="Y94" s="705"/>
      <c r="Z94" s="705"/>
      <c r="AA94" s="705"/>
      <c r="AB94" s="705"/>
      <c r="AC94" s="705"/>
      <c r="AD94" s="705"/>
      <c r="AE94" s="705"/>
      <c r="AF94" s="705"/>
      <c r="AG94" s="705"/>
      <c r="AH94" s="705"/>
      <c r="AI94" s="705"/>
      <c r="AJ94" s="705"/>
      <c r="AK94" s="705"/>
      <c r="AL94" s="705"/>
      <c r="AM94" s="705"/>
      <c r="AN94" s="705"/>
      <c r="AO94" s="705"/>
      <c r="AP94" s="705"/>
      <c r="AQ94" s="705"/>
      <c r="AR94" s="705"/>
      <c r="AS94" s="705"/>
      <c r="AT94" s="705"/>
      <c r="AU94" s="705"/>
      <c r="AV94" s="705"/>
      <c r="AW94" s="705"/>
      <c r="AX94" s="705"/>
      <c r="AY94" s="705"/>
      <c r="AZ94" s="705"/>
      <c r="BA94" s="705"/>
      <c r="BB94" s="705"/>
      <c r="BC94" s="705"/>
      <c r="BD94" s="705"/>
      <c r="BE94" s="705"/>
      <c r="BF94" s="705"/>
      <c r="BG94" s="705"/>
      <c r="BH94" s="705"/>
      <c r="BI94" s="705"/>
      <c r="BJ94" s="705"/>
      <c r="BK94" s="705"/>
      <c r="BL94" s="705"/>
      <c r="BM94" s="705"/>
      <c r="BN94" s="705"/>
      <c r="BO94" s="705"/>
      <c r="BP94" s="705"/>
      <c r="BQ94" s="705"/>
      <c r="BR94" s="705"/>
      <c r="BS94" s="705"/>
      <c r="BT94" s="705"/>
      <c r="BU94" s="705"/>
      <c r="BV94" s="705"/>
      <c r="BW94" s="705"/>
      <c r="BX94" s="705"/>
      <c r="BY94" s="705"/>
      <c r="BZ94" s="705"/>
      <c r="CA94" s="705"/>
      <c r="CB94" s="705"/>
      <c r="CC94" s="705"/>
      <c r="CD94" s="705"/>
      <c r="CE94" s="705"/>
      <c r="CF94" s="705"/>
      <c r="CG94" s="705"/>
      <c r="CH94" s="705"/>
      <c r="CI94" s="705"/>
      <c r="CJ94" s="705"/>
      <c r="CK94" s="705"/>
      <c r="CL94" s="705"/>
      <c r="CM94" s="705"/>
      <c r="CN94" s="705"/>
      <c r="CO94" s="705"/>
      <c r="CP94" s="705"/>
      <c r="CQ94" s="705"/>
      <c r="CR94" s="705"/>
      <c r="CS94" s="705"/>
      <c r="CT94" s="705"/>
      <c r="CU94" s="705"/>
      <c r="CV94" s="705"/>
      <c r="CW94" s="705"/>
    </row>
    <row r="95" spans="1:101" s="91" customFormat="1" ht="20.25" customHeight="1">
      <c r="A95" s="705"/>
      <c r="B95" s="705"/>
      <c r="C95" s="705"/>
      <c r="D95" s="705"/>
      <c r="E95" s="705"/>
      <c r="F95" s="705"/>
      <c r="G95" s="705"/>
      <c r="H95" s="705"/>
      <c r="I95" s="705"/>
      <c r="J95" s="705"/>
      <c r="K95" s="705"/>
      <c r="L95" s="705"/>
      <c r="M95" s="705"/>
      <c r="N95" s="705"/>
      <c r="O95" s="705"/>
      <c r="P95" s="705"/>
      <c r="Q95" s="705"/>
      <c r="R95" s="705"/>
      <c r="S95" s="705"/>
      <c r="T95" s="705"/>
      <c r="U95" s="705"/>
      <c r="V95" s="705"/>
      <c r="W95" s="705"/>
      <c r="X95" s="705"/>
      <c r="Y95" s="705"/>
      <c r="Z95" s="705"/>
      <c r="AA95" s="705"/>
      <c r="AB95" s="705"/>
      <c r="AC95" s="705"/>
      <c r="AD95" s="705"/>
      <c r="AE95" s="705"/>
      <c r="AF95" s="705"/>
      <c r="AG95" s="705"/>
      <c r="AH95" s="705"/>
      <c r="AI95" s="705"/>
      <c r="AJ95" s="705"/>
      <c r="AK95" s="705"/>
      <c r="AL95" s="705"/>
      <c r="AM95" s="705"/>
      <c r="AN95" s="705"/>
      <c r="AO95" s="705"/>
      <c r="AP95" s="705"/>
      <c r="AQ95" s="705"/>
      <c r="AR95" s="705"/>
      <c r="AS95" s="705"/>
      <c r="AT95" s="705"/>
      <c r="AU95" s="705"/>
      <c r="AV95" s="705"/>
      <c r="AW95" s="705"/>
      <c r="AX95" s="705"/>
      <c r="AY95" s="705"/>
      <c r="AZ95" s="705"/>
      <c r="BA95" s="705"/>
      <c r="BB95" s="705"/>
      <c r="BC95" s="705"/>
      <c r="BD95" s="705"/>
      <c r="BE95" s="705"/>
      <c r="BF95" s="705"/>
      <c r="BG95" s="705"/>
      <c r="BH95" s="705"/>
      <c r="BI95" s="705"/>
      <c r="BJ95" s="705"/>
      <c r="BK95" s="705"/>
      <c r="BL95" s="705"/>
      <c r="BM95" s="705"/>
      <c r="BN95" s="705"/>
      <c r="BO95" s="705"/>
      <c r="BP95" s="705"/>
      <c r="BQ95" s="705"/>
      <c r="BR95" s="705"/>
      <c r="BS95" s="705"/>
      <c r="BT95" s="705"/>
      <c r="BU95" s="705"/>
      <c r="BV95" s="705"/>
      <c r="BW95" s="705"/>
      <c r="BX95" s="705"/>
      <c r="BY95" s="705"/>
      <c r="BZ95" s="705"/>
      <c r="CA95" s="705"/>
      <c r="CB95" s="705"/>
      <c r="CC95" s="705"/>
      <c r="CD95" s="705"/>
      <c r="CE95" s="705"/>
      <c r="CF95" s="705"/>
      <c r="CG95" s="705"/>
      <c r="CH95" s="705"/>
      <c r="CI95" s="705"/>
      <c r="CJ95" s="705"/>
      <c r="CK95" s="705"/>
      <c r="CL95" s="705"/>
      <c r="CM95" s="705"/>
      <c r="CN95" s="705"/>
      <c r="CO95" s="705"/>
      <c r="CP95" s="705"/>
      <c r="CQ95" s="705"/>
      <c r="CR95" s="705"/>
      <c r="CS95" s="705"/>
      <c r="CT95" s="705"/>
      <c r="CU95" s="705"/>
      <c r="CV95" s="705"/>
      <c r="CW95" s="705"/>
    </row>
    <row r="96" spans="1:101" s="91" customFormat="1" ht="20.25" customHeight="1">
      <c r="A96" s="705"/>
      <c r="B96" s="705"/>
      <c r="C96" s="705"/>
      <c r="D96" s="705"/>
      <c r="E96" s="705"/>
      <c r="F96" s="705"/>
      <c r="G96" s="705"/>
      <c r="H96" s="705"/>
      <c r="I96" s="705"/>
      <c r="J96" s="705"/>
      <c r="K96" s="705"/>
      <c r="L96" s="705"/>
      <c r="M96" s="705"/>
      <c r="N96" s="705"/>
      <c r="O96" s="705"/>
      <c r="P96" s="705"/>
      <c r="Q96" s="705"/>
      <c r="R96" s="705"/>
      <c r="S96" s="705"/>
      <c r="T96" s="705"/>
      <c r="U96" s="705"/>
      <c r="V96" s="705"/>
      <c r="W96" s="705"/>
      <c r="X96" s="705"/>
      <c r="Y96" s="705"/>
      <c r="Z96" s="705"/>
      <c r="AA96" s="705"/>
      <c r="AB96" s="705"/>
      <c r="AC96" s="705"/>
      <c r="AD96" s="705"/>
      <c r="AE96" s="705"/>
      <c r="AF96" s="705"/>
      <c r="AG96" s="705"/>
      <c r="AH96" s="705"/>
      <c r="AI96" s="705"/>
      <c r="AJ96" s="705"/>
      <c r="AK96" s="705"/>
      <c r="AL96" s="705"/>
      <c r="AM96" s="705"/>
      <c r="AN96" s="705"/>
      <c r="AO96" s="705"/>
      <c r="AP96" s="705"/>
      <c r="AQ96" s="705"/>
      <c r="AR96" s="705"/>
      <c r="AS96" s="705"/>
      <c r="AT96" s="705"/>
      <c r="AU96" s="705"/>
      <c r="AV96" s="705"/>
      <c r="AW96" s="705"/>
      <c r="AX96" s="705"/>
      <c r="AY96" s="705"/>
      <c r="AZ96" s="705"/>
      <c r="BA96" s="705"/>
      <c r="BB96" s="705"/>
      <c r="BC96" s="705"/>
      <c r="BD96" s="705"/>
      <c r="BE96" s="705"/>
      <c r="BF96" s="705"/>
      <c r="BG96" s="705"/>
      <c r="BH96" s="705"/>
      <c r="BI96" s="705"/>
      <c r="BJ96" s="705"/>
      <c r="BK96" s="705"/>
      <c r="BL96" s="705"/>
      <c r="BM96" s="705"/>
      <c r="BN96" s="705"/>
      <c r="BO96" s="705"/>
      <c r="BP96" s="705"/>
      <c r="BQ96" s="705"/>
      <c r="BR96" s="705"/>
      <c r="BS96" s="705"/>
      <c r="BT96" s="705"/>
      <c r="BU96" s="705"/>
      <c r="BV96" s="705"/>
      <c r="BW96" s="705"/>
      <c r="BX96" s="705"/>
      <c r="BY96" s="705"/>
      <c r="BZ96" s="705"/>
      <c r="CA96" s="705"/>
      <c r="CB96" s="705"/>
      <c r="CC96" s="705"/>
      <c r="CD96" s="705"/>
      <c r="CE96" s="705"/>
      <c r="CF96" s="705"/>
      <c r="CG96" s="705"/>
      <c r="CH96" s="705"/>
      <c r="CI96" s="705"/>
      <c r="CJ96" s="705"/>
      <c r="CK96" s="705"/>
      <c r="CL96" s="705"/>
      <c r="CM96" s="705"/>
      <c r="CN96" s="705"/>
      <c r="CO96" s="705"/>
      <c r="CP96" s="705"/>
      <c r="CQ96" s="705"/>
      <c r="CR96" s="705"/>
      <c r="CS96" s="705"/>
      <c r="CT96" s="705"/>
      <c r="CU96" s="705"/>
      <c r="CV96" s="705"/>
      <c r="CW96" s="705"/>
    </row>
    <row r="97" spans="1:101" s="91" customFormat="1" ht="20.25" customHeight="1">
      <c r="A97" s="705"/>
      <c r="B97" s="705"/>
      <c r="C97" s="705"/>
      <c r="D97" s="705"/>
      <c r="E97" s="705"/>
      <c r="F97" s="705"/>
      <c r="G97" s="705"/>
      <c r="H97" s="705"/>
      <c r="I97" s="705"/>
      <c r="J97" s="705"/>
      <c r="K97" s="705"/>
      <c r="L97" s="705"/>
      <c r="M97" s="705"/>
      <c r="N97" s="705"/>
      <c r="O97" s="705"/>
      <c r="P97" s="705"/>
      <c r="Q97" s="705"/>
      <c r="R97" s="705"/>
      <c r="S97" s="705"/>
      <c r="T97" s="705"/>
      <c r="U97" s="705"/>
      <c r="V97" s="705"/>
      <c r="W97" s="705"/>
      <c r="X97" s="705"/>
      <c r="Y97" s="705"/>
      <c r="Z97" s="705"/>
      <c r="AA97" s="705"/>
      <c r="AB97" s="705"/>
      <c r="AC97" s="705"/>
      <c r="AD97" s="705"/>
      <c r="AE97" s="705"/>
      <c r="AF97" s="705"/>
      <c r="AG97" s="705"/>
      <c r="AH97" s="705"/>
      <c r="AI97" s="705"/>
      <c r="AJ97" s="705"/>
      <c r="AK97" s="705"/>
      <c r="AL97" s="705"/>
      <c r="AM97" s="705"/>
      <c r="AN97" s="705"/>
      <c r="AO97" s="705"/>
      <c r="AP97" s="705"/>
      <c r="AQ97" s="705"/>
      <c r="AR97" s="705"/>
      <c r="AS97" s="705"/>
      <c r="AT97" s="705"/>
      <c r="AU97" s="705"/>
      <c r="AV97" s="705"/>
      <c r="AW97" s="705"/>
      <c r="AX97" s="705"/>
      <c r="AY97" s="705"/>
      <c r="AZ97" s="705"/>
      <c r="BA97" s="705"/>
      <c r="BB97" s="705"/>
      <c r="BC97" s="705"/>
      <c r="BD97" s="705"/>
      <c r="BE97" s="705"/>
      <c r="BF97" s="705"/>
      <c r="BG97" s="705"/>
      <c r="BH97" s="705"/>
      <c r="BI97" s="705"/>
      <c r="BJ97" s="705"/>
      <c r="BK97" s="705"/>
      <c r="BL97" s="705"/>
      <c r="BM97" s="705"/>
      <c r="BN97" s="705"/>
      <c r="BO97" s="705"/>
      <c r="BP97" s="705"/>
      <c r="BQ97" s="705"/>
      <c r="BR97" s="705"/>
      <c r="BS97" s="705"/>
      <c r="BT97" s="705"/>
      <c r="BU97" s="705"/>
      <c r="BV97" s="705"/>
      <c r="BW97" s="705"/>
      <c r="BX97" s="705"/>
      <c r="BY97" s="705"/>
      <c r="BZ97" s="705"/>
      <c r="CA97" s="705"/>
      <c r="CB97" s="705"/>
      <c r="CC97" s="705"/>
      <c r="CD97" s="705"/>
      <c r="CE97" s="705"/>
      <c r="CF97" s="705"/>
      <c r="CG97" s="705"/>
      <c r="CH97" s="705"/>
      <c r="CI97" s="705"/>
      <c r="CJ97" s="705"/>
      <c r="CK97" s="705"/>
      <c r="CL97" s="705"/>
      <c r="CM97" s="705"/>
      <c r="CN97" s="705"/>
      <c r="CO97" s="705"/>
      <c r="CP97" s="705"/>
      <c r="CQ97" s="705"/>
      <c r="CR97" s="705"/>
      <c r="CS97" s="705"/>
      <c r="CT97" s="705"/>
      <c r="CU97" s="705"/>
      <c r="CV97" s="705"/>
      <c r="CW97" s="705"/>
    </row>
    <row r="98" spans="1:101" s="91" customFormat="1" ht="20.25" customHeight="1">
      <c r="A98" s="705"/>
      <c r="B98" s="705"/>
      <c r="C98" s="705"/>
      <c r="D98" s="705"/>
      <c r="E98" s="705"/>
      <c r="F98" s="705"/>
      <c r="G98" s="705"/>
      <c r="H98" s="705"/>
      <c r="I98" s="705"/>
      <c r="J98" s="705"/>
      <c r="K98" s="705"/>
      <c r="L98" s="705"/>
      <c r="M98" s="705"/>
      <c r="N98" s="705"/>
      <c r="O98" s="705"/>
      <c r="P98" s="705"/>
      <c r="Q98" s="705"/>
      <c r="R98" s="705"/>
      <c r="S98" s="705"/>
      <c r="T98" s="705"/>
      <c r="U98" s="705"/>
      <c r="V98" s="705"/>
      <c r="W98" s="705"/>
      <c r="X98" s="705"/>
      <c r="Y98" s="705"/>
      <c r="Z98" s="705"/>
      <c r="AA98" s="705"/>
      <c r="AB98" s="705"/>
      <c r="AC98" s="705"/>
      <c r="AD98" s="705"/>
      <c r="AE98" s="705"/>
      <c r="AF98" s="705"/>
      <c r="AG98" s="705"/>
      <c r="AH98" s="705"/>
      <c r="AI98" s="705"/>
      <c r="AJ98" s="705"/>
      <c r="AK98" s="705"/>
      <c r="AL98" s="705"/>
      <c r="AM98" s="705"/>
      <c r="AN98" s="705"/>
      <c r="AO98" s="705"/>
      <c r="AP98" s="705"/>
      <c r="AQ98" s="705"/>
      <c r="AR98" s="705"/>
      <c r="AS98" s="705"/>
      <c r="AT98" s="705"/>
      <c r="AU98" s="705"/>
      <c r="AV98" s="705"/>
      <c r="AW98" s="705"/>
      <c r="AX98" s="705"/>
      <c r="AY98" s="705"/>
      <c r="AZ98" s="705"/>
      <c r="BA98" s="705"/>
      <c r="BB98" s="705"/>
      <c r="BC98" s="705"/>
      <c r="BD98" s="705"/>
      <c r="BE98" s="705"/>
      <c r="BF98" s="705"/>
      <c r="BG98" s="705"/>
      <c r="BH98" s="705"/>
      <c r="BI98" s="705"/>
      <c r="BJ98" s="705"/>
      <c r="BK98" s="705"/>
      <c r="BL98" s="705"/>
      <c r="BM98" s="705"/>
      <c r="BN98" s="705"/>
      <c r="BO98" s="705"/>
      <c r="BP98" s="705"/>
      <c r="BQ98" s="705"/>
      <c r="BR98" s="705"/>
      <c r="BS98" s="705"/>
      <c r="BT98" s="705"/>
      <c r="BU98" s="705"/>
      <c r="BV98" s="705"/>
      <c r="BW98" s="705"/>
      <c r="BX98" s="705"/>
      <c r="BY98" s="705"/>
      <c r="BZ98" s="705"/>
      <c r="CA98" s="705"/>
      <c r="CB98" s="705"/>
      <c r="CC98" s="705"/>
      <c r="CD98" s="705"/>
      <c r="CE98" s="705"/>
      <c r="CF98" s="705"/>
      <c r="CG98" s="705"/>
      <c r="CH98" s="705"/>
      <c r="CI98" s="705"/>
      <c r="CJ98" s="705"/>
      <c r="CK98" s="705"/>
      <c r="CL98" s="705"/>
      <c r="CM98" s="705"/>
      <c r="CN98" s="705"/>
      <c r="CO98" s="705"/>
      <c r="CP98" s="705"/>
      <c r="CQ98" s="705"/>
      <c r="CR98" s="705"/>
      <c r="CS98" s="705"/>
      <c r="CT98" s="705"/>
      <c r="CU98" s="705"/>
      <c r="CV98" s="705"/>
      <c r="CW98" s="705"/>
    </row>
    <row r="99" spans="1:101" s="91" customFormat="1" ht="20.25" customHeight="1">
      <c r="A99" s="705"/>
      <c r="B99" s="705"/>
      <c r="C99" s="705"/>
      <c r="D99" s="705"/>
      <c r="E99" s="705"/>
      <c r="F99" s="705"/>
      <c r="G99" s="705"/>
      <c r="H99" s="705"/>
      <c r="I99" s="705"/>
      <c r="J99" s="705"/>
      <c r="K99" s="705"/>
      <c r="L99" s="705"/>
      <c r="M99" s="705"/>
      <c r="N99" s="705"/>
      <c r="O99" s="705"/>
      <c r="P99" s="705"/>
      <c r="Q99" s="705"/>
      <c r="R99" s="705"/>
      <c r="S99" s="705"/>
      <c r="T99" s="705"/>
      <c r="U99" s="705"/>
      <c r="V99" s="705"/>
      <c r="W99" s="705"/>
      <c r="X99" s="705"/>
      <c r="Y99" s="705"/>
      <c r="Z99" s="705"/>
      <c r="AA99" s="705"/>
      <c r="AB99" s="705"/>
      <c r="AC99" s="705"/>
      <c r="AD99" s="705"/>
      <c r="AE99" s="705"/>
      <c r="AF99" s="705"/>
      <c r="AG99" s="705"/>
      <c r="AH99" s="705"/>
      <c r="AI99" s="705"/>
      <c r="AJ99" s="705"/>
      <c r="AK99" s="705"/>
      <c r="AL99" s="705"/>
      <c r="AM99" s="705"/>
      <c r="AN99" s="705"/>
      <c r="AO99" s="705"/>
      <c r="AP99" s="705"/>
      <c r="AQ99" s="705"/>
      <c r="AR99" s="705"/>
      <c r="AS99" s="705"/>
      <c r="AT99" s="705"/>
      <c r="AU99" s="705"/>
      <c r="AV99" s="705"/>
      <c r="AW99" s="705"/>
      <c r="AX99" s="705"/>
      <c r="AY99" s="705"/>
      <c r="AZ99" s="705"/>
      <c r="BA99" s="705"/>
      <c r="BB99" s="705"/>
      <c r="BC99" s="705"/>
      <c r="BD99" s="705"/>
      <c r="BE99" s="705"/>
      <c r="BF99" s="705"/>
      <c r="BG99" s="705"/>
      <c r="BH99" s="705"/>
      <c r="BI99" s="705"/>
      <c r="BJ99" s="705"/>
      <c r="BK99" s="705"/>
      <c r="BL99" s="705"/>
      <c r="BM99" s="705"/>
      <c r="BN99" s="705"/>
      <c r="BO99" s="705"/>
      <c r="BP99" s="705"/>
      <c r="BQ99" s="705"/>
      <c r="BR99" s="705"/>
      <c r="BS99" s="705"/>
      <c r="BT99" s="705"/>
      <c r="BU99" s="705"/>
      <c r="BV99" s="705"/>
      <c r="BW99" s="705"/>
      <c r="BX99" s="705"/>
      <c r="BY99" s="705"/>
      <c r="BZ99" s="705"/>
      <c r="CA99" s="705"/>
      <c r="CB99" s="705"/>
      <c r="CC99" s="705"/>
      <c r="CD99" s="705"/>
      <c r="CE99" s="705"/>
      <c r="CF99" s="705"/>
      <c r="CG99" s="705"/>
      <c r="CH99" s="705"/>
      <c r="CI99" s="705"/>
      <c r="CJ99" s="705"/>
      <c r="CK99" s="705"/>
      <c r="CL99" s="705"/>
      <c r="CM99" s="705"/>
      <c r="CN99" s="705"/>
      <c r="CO99" s="705"/>
      <c r="CP99" s="705"/>
      <c r="CQ99" s="705"/>
      <c r="CR99" s="705"/>
      <c r="CS99" s="705"/>
      <c r="CT99" s="705"/>
      <c r="CU99" s="705"/>
      <c r="CV99" s="705"/>
      <c r="CW99" s="705"/>
    </row>
    <row r="100" spans="1:101" s="91" customFormat="1" ht="20.25" customHeight="1">
      <c r="A100" s="705"/>
      <c r="B100" s="705"/>
      <c r="C100" s="705"/>
      <c r="D100" s="705"/>
      <c r="E100" s="705"/>
      <c r="F100" s="705"/>
      <c r="G100" s="705"/>
      <c r="H100" s="705"/>
      <c r="I100" s="705"/>
      <c r="J100" s="705"/>
      <c r="K100" s="705"/>
      <c r="L100" s="705"/>
      <c r="M100" s="705"/>
      <c r="N100" s="705"/>
      <c r="O100" s="705"/>
      <c r="P100" s="705"/>
      <c r="Q100" s="705"/>
      <c r="R100" s="705"/>
      <c r="S100" s="705"/>
      <c r="T100" s="705"/>
      <c r="U100" s="705"/>
      <c r="V100" s="705"/>
      <c r="W100" s="705"/>
      <c r="X100" s="705"/>
      <c r="Y100" s="705"/>
      <c r="Z100" s="705"/>
      <c r="AA100" s="705"/>
      <c r="AB100" s="705"/>
      <c r="AC100" s="705"/>
      <c r="AD100" s="705"/>
      <c r="AE100" s="705"/>
      <c r="AF100" s="705"/>
      <c r="AG100" s="705"/>
      <c r="AH100" s="705"/>
      <c r="AI100" s="705"/>
      <c r="AJ100" s="705"/>
      <c r="AK100" s="705"/>
      <c r="AL100" s="705"/>
      <c r="AM100" s="705"/>
      <c r="AN100" s="705"/>
      <c r="AO100" s="705"/>
      <c r="AP100" s="705"/>
      <c r="AQ100" s="705"/>
      <c r="AR100" s="705"/>
      <c r="AS100" s="705"/>
      <c r="AT100" s="705"/>
      <c r="AU100" s="705"/>
      <c r="AV100" s="705"/>
      <c r="AW100" s="705"/>
      <c r="AX100" s="705"/>
      <c r="AY100" s="705"/>
      <c r="AZ100" s="705"/>
      <c r="BA100" s="705"/>
      <c r="BB100" s="705"/>
      <c r="BC100" s="705"/>
      <c r="BD100" s="705"/>
      <c r="BE100" s="705"/>
      <c r="BF100" s="705"/>
      <c r="BG100" s="705"/>
      <c r="BH100" s="705"/>
      <c r="BI100" s="705"/>
      <c r="BJ100" s="705"/>
      <c r="BK100" s="705"/>
      <c r="BL100" s="705"/>
      <c r="BM100" s="705"/>
      <c r="BN100" s="705"/>
      <c r="BO100" s="705"/>
      <c r="BP100" s="705"/>
      <c r="BQ100" s="705"/>
      <c r="BR100" s="705"/>
      <c r="BS100" s="705"/>
      <c r="BT100" s="705"/>
      <c r="BU100" s="705"/>
      <c r="BV100" s="705"/>
      <c r="BW100" s="705"/>
      <c r="BX100" s="705"/>
      <c r="BY100" s="705"/>
      <c r="BZ100" s="705"/>
      <c r="CA100" s="705"/>
      <c r="CB100" s="705"/>
      <c r="CC100" s="705"/>
      <c r="CD100" s="705"/>
      <c r="CE100" s="705"/>
      <c r="CF100" s="705"/>
      <c r="CG100" s="705"/>
      <c r="CH100" s="705"/>
      <c r="CI100" s="705"/>
      <c r="CJ100" s="705"/>
      <c r="CK100" s="705"/>
      <c r="CL100" s="705"/>
      <c r="CM100" s="705"/>
      <c r="CN100" s="705"/>
      <c r="CO100" s="705"/>
      <c r="CP100" s="705"/>
      <c r="CQ100" s="705"/>
      <c r="CR100" s="705"/>
      <c r="CS100" s="705"/>
      <c r="CT100" s="705"/>
      <c r="CU100" s="705"/>
      <c r="CV100" s="705"/>
      <c r="CW100" s="705"/>
    </row>
    <row r="101" spans="1:101" s="91" customFormat="1" ht="20.25" customHeight="1">
      <c r="A101" s="705"/>
      <c r="B101" s="705"/>
      <c r="C101" s="705"/>
      <c r="D101" s="705"/>
      <c r="E101" s="705"/>
      <c r="F101" s="705"/>
      <c r="G101" s="705"/>
      <c r="H101" s="705"/>
      <c r="I101" s="705"/>
      <c r="J101" s="705"/>
      <c r="K101" s="705"/>
      <c r="L101" s="705"/>
      <c r="M101" s="705"/>
      <c r="N101" s="705"/>
      <c r="O101" s="705"/>
      <c r="P101" s="705"/>
      <c r="Q101" s="705"/>
      <c r="R101" s="705"/>
      <c r="S101" s="705"/>
      <c r="T101" s="705"/>
      <c r="U101" s="705"/>
      <c r="V101" s="705"/>
      <c r="W101" s="705"/>
      <c r="X101" s="705"/>
      <c r="Y101" s="705"/>
      <c r="Z101" s="705"/>
      <c r="AA101" s="705"/>
      <c r="AB101" s="705"/>
      <c r="AC101" s="705"/>
      <c r="AD101" s="705"/>
      <c r="AE101" s="705"/>
      <c r="AF101" s="705"/>
      <c r="AG101" s="705"/>
      <c r="AH101" s="705"/>
      <c r="AI101" s="705"/>
      <c r="AJ101" s="705"/>
      <c r="AK101" s="705"/>
      <c r="AL101" s="705"/>
      <c r="AM101" s="705"/>
      <c r="AN101" s="705"/>
      <c r="AO101" s="705"/>
      <c r="AP101" s="705"/>
      <c r="AQ101" s="705"/>
      <c r="AR101" s="705"/>
      <c r="AS101" s="705"/>
      <c r="AT101" s="705"/>
      <c r="AU101" s="705"/>
      <c r="AV101" s="705"/>
      <c r="AW101" s="705"/>
      <c r="AX101" s="705"/>
      <c r="AY101" s="705"/>
      <c r="AZ101" s="705"/>
      <c r="BA101" s="705"/>
      <c r="BB101" s="705"/>
      <c r="BC101" s="705"/>
      <c r="BD101" s="705"/>
      <c r="BE101" s="705"/>
      <c r="BF101" s="705"/>
      <c r="BG101" s="705"/>
      <c r="BH101" s="705"/>
      <c r="BI101" s="705"/>
      <c r="BJ101" s="705"/>
      <c r="BK101" s="705"/>
      <c r="BL101" s="705"/>
      <c r="BM101" s="705"/>
      <c r="BN101" s="705"/>
      <c r="BO101" s="705"/>
      <c r="BP101" s="705"/>
      <c r="BQ101" s="705"/>
      <c r="BR101" s="705"/>
      <c r="BS101" s="705"/>
      <c r="BT101" s="705"/>
      <c r="BU101" s="705"/>
      <c r="BV101" s="705"/>
      <c r="BW101" s="705"/>
      <c r="BX101" s="705"/>
      <c r="BY101" s="705"/>
      <c r="BZ101" s="705"/>
      <c r="CA101" s="705"/>
      <c r="CB101" s="705"/>
      <c r="CC101" s="705"/>
      <c r="CD101" s="705"/>
      <c r="CE101" s="705"/>
      <c r="CF101" s="705"/>
      <c r="CG101" s="705"/>
      <c r="CH101" s="705"/>
      <c r="CI101" s="705"/>
      <c r="CJ101" s="705"/>
      <c r="CK101" s="705"/>
      <c r="CL101" s="705"/>
      <c r="CM101" s="705"/>
      <c r="CN101" s="705"/>
      <c r="CO101" s="705"/>
      <c r="CP101" s="705"/>
      <c r="CQ101" s="705"/>
      <c r="CR101" s="705"/>
      <c r="CS101" s="705"/>
      <c r="CT101" s="705"/>
      <c r="CU101" s="705"/>
      <c r="CV101" s="705"/>
      <c r="CW101" s="705"/>
    </row>
    <row r="102" spans="1:101" s="91" customFormat="1" ht="20.25" customHeight="1">
      <c r="A102" s="705"/>
      <c r="B102" s="705"/>
      <c r="C102" s="705"/>
      <c r="D102" s="705"/>
      <c r="E102" s="705"/>
      <c r="F102" s="705"/>
      <c r="G102" s="705"/>
      <c r="H102" s="705"/>
      <c r="I102" s="705"/>
      <c r="J102" s="705"/>
      <c r="K102" s="705"/>
      <c r="L102" s="705"/>
      <c r="M102" s="705"/>
      <c r="N102" s="705"/>
      <c r="O102" s="705"/>
      <c r="P102" s="705"/>
      <c r="Q102" s="705"/>
      <c r="R102" s="705"/>
      <c r="S102" s="705"/>
      <c r="T102" s="705"/>
      <c r="U102" s="705"/>
      <c r="V102" s="705"/>
      <c r="W102" s="705"/>
      <c r="X102" s="705"/>
      <c r="Y102" s="705"/>
      <c r="Z102" s="705"/>
      <c r="AA102" s="705"/>
      <c r="AB102" s="705"/>
      <c r="AC102" s="705"/>
      <c r="AD102" s="705"/>
      <c r="AE102" s="705"/>
      <c r="AF102" s="705"/>
      <c r="AG102" s="705"/>
      <c r="AH102" s="705"/>
      <c r="AI102" s="705"/>
      <c r="AJ102" s="705"/>
      <c r="AK102" s="705"/>
      <c r="AL102" s="705"/>
      <c r="AM102" s="705"/>
      <c r="AN102" s="705"/>
      <c r="AO102" s="705"/>
      <c r="AP102" s="705"/>
      <c r="AQ102" s="705"/>
      <c r="AR102" s="705"/>
      <c r="AS102" s="705"/>
      <c r="AT102" s="705"/>
      <c r="AU102" s="705"/>
      <c r="AV102" s="705"/>
      <c r="AW102" s="705"/>
      <c r="AX102" s="705"/>
      <c r="AY102" s="705"/>
      <c r="AZ102" s="705"/>
      <c r="BA102" s="705"/>
      <c r="BB102" s="705"/>
      <c r="BC102" s="705"/>
      <c r="BD102" s="705"/>
      <c r="BE102" s="705"/>
      <c r="BF102" s="705"/>
      <c r="BG102" s="705"/>
      <c r="BH102" s="705"/>
      <c r="BI102" s="705"/>
      <c r="BJ102" s="705"/>
      <c r="BK102" s="705"/>
      <c r="BL102" s="705"/>
      <c r="BM102" s="705"/>
      <c r="BN102" s="705"/>
      <c r="BO102" s="705"/>
      <c r="BP102" s="705"/>
      <c r="BQ102" s="705"/>
      <c r="BR102" s="705"/>
      <c r="BS102" s="705"/>
      <c r="BT102" s="705"/>
      <c r="BU102" s="705"/>
      <c r="BV102" s="705"/>
      <c r="BW102" s="705"/>
      <c r="BX102" s="705"/>
      <c r="BY102" s="705"/>
      <c r="BZ102" s="705"/>
      <c r="CA102" s="705"/>
      <c r="CB102" s="705"/>
      <c r="CC102" s="705"/>
      <c r="CD102" s="705"/>
      <c r="CE102" s="705"/>
      <c r="CF102" s="705"/>
      <c r="CG102" s="705"/>
      <c r="CH102" s="705"/>
      <c r="CI102" s="705"/>
      <c r="CJ102" s="705"/>
      <c r="CK102" s="705"/>
      <c r="CL102" s="705"/>
      <c r="CM102" s="705"/>
      <c r="CN102" s="705"/>
      <c r="CO102" s="705"/>
      <c r="CP102" s="705"/>
      <c r="CQ102" s="705"/>
      <c r="CR102" s="705"/>
      <c r="CS102" s="705"/>
      <c r="CT102" s="705"/>
      <c r="CU102" s="705"/>
      <c r="CV102" s="705"/>
      <c r="CW102" s="705"/>
    </row>
    <row r="103" spans="1:101" s="91" customFormat="1" ht="20.25" customHeight="1">
      <c r="A103" s="705"/>
      <c r="B103" s="705"/>
      <c r="C103" s="705"/>
      <c r="D103" s="705"/>
      <c r="E103" s="705"/>
      <c r="F103" s="705"/>
      <c r="G103" s="705"/>
      <c r="H103" s="705"/>
      <c r="I103" s="705"/>
      <c r="J103" s="705"/>
      <c r="K103" s="705"/>
      <c r="L103" s="705"/>
      <c r="M103" s="705"/>
      <c r="N103" s="705"/>
      <c r="O103" s="705"/>
      <c r="P103" s="705"/>
      <c r="Q103" s="705"/>
      <c r="R103" s="705"/>
      <c r="S103" s="705"/>
      <c r="T103" s="705"/>
      <c r="U103" s="705"/>
      <c r="V103" s="705"/>
      <c r="W103" s="705"/>
      <c r="X103" s="705"/>
      <c r="Y103" s="705"/>
      <c r="Z103" s="705"/>
      <c r="AA103" s="705"/>
      <c r="AB103" s="705"/>
      <c r="AC103" s="705"/>
      <c r="AD103" s="705"/>
      <c r="AE103" s="705"/>
      <c r="AF103" s="705"/>
      <c r="AG103" s="705"/>
      <c r="AH103" s="705"/>
      <c r="AI103" s="705"/>
      <c r="AJ103" s="705"/>
      <c r="AK103" s="705"/>
      <c r="AL103" s="705"/>
      <c r="AM103" s="705"/>
      <c r="AN103" s="705"/>
      <c r="AO103" s="705"/>
      <c r="AP103" s="705"/>
      <c r="AQ103" s="705"/>
      <c r="AR103" s="705"/>
      <c r="AS103" s="705"/>
      <c r="AT103" s="705"/>
      <c r="AU103" s="705"/>
      <c r="AV103" s="705"/>
      <c r="AW103" s="705"/>
      <c r="AX103" s="705"/>
      <c r="AY103" s="705"/>
      <c r="AZ103" s="705"/>
      <c r="BA103" s="705"/>
      <c r="BB103" s="705"/>
      <c r="BC103" s="705"/>
      <c r="BD103" s="705"/>
      <c r="BE103" s="705"/>
      <c r="BF103" s="705"/>
      <c r="BG103" s="705"/>
      <c r="BH103" s="705"/>
      <c r="BI103" s="705"/>
      <c r="BJ103" s="705"/>
      <c r="BK103" s="705"/>
      <c r="BL103" s="705"/>
      <c r="BM103" s="705"/>
      <c r="BN103" s="705"/>
      <c r="BO103" s="705"/>
      <c r="BP103" s="705"/>
      <c r="BQ103" s="705"/>
      <c r="BR103" s="705"/>
      <c r="BS103" s="705"/>
      <c r="BT103" s="705"/>
      <c r="BU103" s="705"/>
      <c r="BV103" s="705"/>
      <c r="BW103" s="705"/>
      <c r="BX103" s="705"/>
      <c r="BY103" s="705"/>
      <c r="BZ103" s="705"/>
      <c r="CA103" s="705"/>
      <c r="CB103" s="705"/>
      <c r="CC103" s="705"/>
      <c r="CD103" s="705"/>
      <c r="CE103" s="705"/>
      <c r="CF103" s="705"/>
      <c r="CG103" s="705"/>
      <c r="CH103" s="705"/>
      <c r="CI103" s="705"/>
      <c r="CJ103" s="705"/>
      <c r="CK103" s="705"/>
      <c r="CL103" s="705"/>
      <c r="CM103" s="705"/>
      <c r="CN103" s="705"/>
      <c r="CO103" s="705"/>
      <c r="CP103" s="705"/>
      <c r="CQ103" s="705"/>
      <c r="CR103" s="705"/>
      <c r="CS103" s="705"/>
      <c r="CT103" s="705"/>
      <c r="CU103" s="705"/>
      <c r="CV103" s="705"/>
      <c r="CW103" s="705"/>
    </row>
    <row r="104" spans="1:101" s="91" customFormat="1" ht="20.25" customHeight="1">
      <c r="A104" s="705"/>
      <c r="B104" s="705"/>
      <c r="C104" s="705"/>
      <c r="D104" s="705"/>
      <c r="E104" s="705"/>
      <c r="F104" s="705"/>
      <c r="G104" s="705"/>
      <c r="H104" s="705"/>
      <c r="I104" s="705"/>
      <c r="J104" s="705"/>
      <c r="K104" s="705"/>
      <c r="L104" s="705"/>
      <c r="M104" s="705"/>
      <c r="N104" s="705"/>
      <c r="O104" s="705"/>
      <c r="P104" s="705"/>
      <c r="Q104" s="705"/>
      <c r="R104" s="705"/>
      <c r="S104" s="705"/>
      <c r="T104" s="705"/>
      <c r="U104" s="705"/>
      <c r="V104" s="705"/>
      <c r="W104" s="705"/>
      <c r="X104" s="705"/>
      <c r="Y104" s="705"/>
      <c r="Z104" s="705"/>
      <c r="AA104" s="705"/>
      <c r="AB104" s="705"/>
      <c r="AC104" s="705"/>
      <c r="AD104" s="705"/>
      <c r="AE104" s="705"/>
      <c r="AF104" s="705"/>
      <c r="AG104" s="705"/>
      <c r="AH104" s="705"/>
      <c r="AI104" s="705"/>
      <c r="AJ104" s="705"/>
      <c r="AK104" s="705"/>
      <c r="AL104" s="705"/>
      <c r="AM104" s="705"/>
      <c r="AN104" s="705"/>
      <c r="AO104" s="705"/>
      <c r="AP104" s="705"/>
      <c r="AQ104" s="705"/>
      <c r="AR104" s="705"/>
      <c r="AS104" s="705"/>
      <c r="AT104" s="705"/>
      <c r="AU104" s="705"/>
      <c r="AV104" s="705"/>
      <c r="AW104" s="705"/>
      <c r="AX104" s="705"/>
      <c r="AY104" s="705"/>
      <c r="AZ104" s="705"/>
      <c r="BA104" s="705"/>
      <c r="BB104" s="705"/>
      <c r="BC104" s="705"/>
      <c r="BD104" s="705"/>
      <c r="BE104" s="705"/>
      <c r="BF104" s="705"/>
      <c r="BG104" s="705"/>
      <c r="BH104" s="705"/>
      <c r="BI104" s="705"/>
      <c r="BJ104" s="705"/>
      <c r="BK104" s="705"/>
      <c r="BL104" s="705"/>
      <c r="BM104" s="705"/>
      <c r="BN104" s="705"/>
      <c r="BO104" s="705"/>
      <c r="BP104" s="705"/>
      <c r="BQ104" s="705"/>
      <c r="BR104" s="705"/>
      <c r="BS104" s="705"/>
      <c r="BT104" s="705"/>
      <c r="BU104" s="705"/>
      <c r="BV104" s="705"/>
      <c r="BW104" s="705"/>
      <c r="BX104" s="705"/>
      <c r="BY104" s="705"/>
      <c r="BZ104" s="705"/>
      <c r="CA104" s="705"/>
      <c r="CB104" s="705"/>
      <c r="CC104" s="705"/>
      <c r="CD104" s="705"/>
      <c r="CE104" s="705"/>
      <c r="CF104" s="705"/>
      <c r="CG104" s="705"/>
      <c r="CH104" s="705"/>
      <c r="CI104" s="705"/>
      <c r="CJ104" s="705"/>
      <c r="CK104" s="705"/>
      <c r="CL104" s="705"/>
      <c r="CM104" s="705"/>
      <c r="CN104" s="705"/>
      <c r="CO104" s="705"/>
      <c r="CP104" s="705"/>
      <c r="CQ104" s="705"/>
      <c r="CR104" s="705"/>
      <c r="CS104" s="705"/>
      <c r="CT104" s="705"/>
      <c r="CU104" s="705"/>
      <c r="CV104" s="705"/>
      <c r="CW104" s="705"/>
    </row>
    <row r="105" spans="1:101" s="91" customFormat="1" ht="20.25" customHeight="1">
      <c r="A105" s="705"/>
      <c r="B105" s="705"/>
      <c r="C105" s="705"/>
      <c r="D105" s="705"/>
      <c r="E105" s="705"/>
      <c r="F105" s="705"/>
      <c r="G105" s="705"/>
      <c r="H105" s="705"/>
      <c r="I105" s="705"/>
      <c r="J105" s="705"/>
      <c r="K105" s="705"/>
      <c r="L105" s="705"/>
      <c r="M105" s="705"/>
      <c r="N105" s="705"/>
      <c r="O105" s="705"/>
      <c r="P105" s="705"/>
      <c r="Q105" s="705"/>
      <c r="R105" s="705"/>
      <c r="S105" s="705"/>
      <c r="T105" s="705"/>
      <c r="U105" s="705"/>
      <c r="V105" s="705"/>
      <c r="W105" s="705"/>
      <c r="X105" s="705"/>
      <c r="Y105" s="705"/>
      <c r="Z105" s="705"/>
      <c r="AA105" s="705"/>
      <c r="AB105" s="705"/>
      <c r="AC105" s="705"/>
      <c r="AD105" s="705"/>
      <c r="AE105" s="705"/>
      <c r="AF105" s="705"/>
      <c r="AG105" s="705"/>
      <c r="AH105" s="705"/>
      <c r="AI105" s="705"/>
      <c r="AJ105" s="705"/>
      <c r="AK105" s="705"/>
      <c r="AL105" s="705"/>
      <c r="AM105" s="705"/>
      <c r="AN105" s="705"/>
      <c r="AO105" s="705"/>
      <c r="AP105" s="705"/>
      <c r="AQ105" s="705"/>
      <c r="AR105" s="705"/>
      <c r="AS105" s="705"/>
      <c r="AT105" s="705"/>
      <c r="AU105" s="705"/>
      <c r="AV105" s="705"/>
      <c r="AW105" s="705"/>
      <c r="AX105" s="705"/>
      <c r="AY105" s="705"/>
      <c r="AZ105" s="705"/>
      <c r="BA105" s="705"/>
      <c r="BB105" s="705"/>
      <c r="BC105" s="705"/>
      <c r="BD105" s="705"/>
      <c r="BE105" s="705"/>
      <c r="BF105" s="705"/>
      <c r="BG105" s="705"/>
      <c r="BH105" s="705"/>
      <c r="BI105" s="705"/>
      <c r="BJ105" s="705"/>
      <c r="BK105" s="705"/>
      <c r="BL105" s="705"/>
      <c r="BM105" s="705"/>
      <c r="BN105" s="705"/>
      <c r="BO105" s="705"/>
      <c r="BP105" s="705"/>
      <c r="BQ105" s="705"/>
      <c r="BR105" s="705"/>
      <c r="BS105" s="705"/>
      <c r="BT105" s="705"/>
      <c r="BU105" s="705"/>
      <c r="BV105" s="705"/>
      <c r="BW105" s="705"/>
      <c r="BX105" s="705"/>
      <c r="BY105" s="705"/>
      <c r="BZ105" s="705"/>
      <c r="CA105" s="705"/>
      <c r="CB105" s="705"/>
      <c r="CC105" s="705"/>
      <c r="CD105" s="705"/>
      <c r="CE105" s="705"/>
      <c r="CF105" s="705"/>
      <c r="CG105" s="705"/>
      <c r="CH105" s="705"/>
      <c r="CI105" s="705"/>
      <c r="CJ105" s="705"/>
      <c r="CK105" s="705"/>
      <c r="CL105" s="705"/>
      <c r="CM105" s="705"/>
      <c r="CN105" s="705"/>
      <c r="CO105" s="705"/>
      <c r="CP105" s="705"/>
      <c r="CQ105" s="705"/>
      <c r="CR105" s="705"/>
      <c r="CS105" s="705"/>
      <c r="CT105" s="705"/>
      <c r="CU105" s="705"/>
      <c r="CV105" s="705"/>
      <c r="CW105" s="705"/>
    </row>
    <row r="106" spans="1:101" s="91" customFormat="1" ht="20.25" customHeight="1">
      <c r="A106" s="705"/>
      <c r="B106" s="705"/>
      <c r="C106" s="705"/>
      <c r="D106" s="705"/>
      <c r="E106" s="705"/>
      <c r="F106" s="705"/>
      <c r="G106" s="705"/>
      <c r="H106" s="705"/>
      <c r="I106" s="705"/>
      <c r="J106" s="705"/>
      <c r="K106" s="705"/>
      <c r="L106" s="705"/>
      <c r="M106" s="705"/>
      <c r="N106" s="705"/>
      <c r="O106" s="705"/>
      <c r="P106" s="705"/>
      <c r="Q106" s="705"/>
      <c r="R106" s="705"/>
      <c r="S106" s="705"/>
      <c r="T106" s="705"/>
      <c r="U106" s="705"/>
      <c r="V106" s="705"/>
      <c r="W106" s="705"/>
      <c r="X106" s="705"/>
      <c r="Y106" s="705"/>
      <c r="Z106" s="705"/>
      <c r="AA106" s="705"/>
      <c r="AB106" s="705"/>
      <c r="AC106" s="705"/>
      <c r="AD106" s="705"/>
      <c r="AE106" s="705"/>
      <c r="AF106" s="705"/>
      <c r="AG106" s="705"/>
      <c r="AH106" s="705"/>
      <c r="AI106" s="705"/>
      <c r="AJ106" s="705"/>
      <c r="AK106" s="705"/>
      <c r="AL106" s="705"/>
      <c r="AM106" s="705"/>
      <c r="AN106" s="705"/>
      <c r="AO106" s="705"/>
      <c r="AP106" s="705"/>
      <c r="AQ106" s="705"/>
      <c r="AR106" s="705"/>
      <c r="AS106" s="705"/>
      <c r="AT106" s="705"/>
      <c r="AU106" s="705"/>
      <c r="AV106" s="705"/>
      <c r="AW106" s="705"/>
      <c r="AX106" s="705"/>
      <c r="AY106" s="705"/>
      <c r="AZ106" s="705"/>
      <c r="BA106" s="705"/>
      <c r="BB106" s="705"/>
      <c r="BC106" s="705"/>
      <c r="BD106" s="705"/>
      <c r="BE106" s="705"/>
      <c r="BF106" s="705"/>
      <c r="BG106" s="705"/>
      <c r="BH106" s="705"/>
      <c r="BI106" s="705"/>
      <c r="BJ106" s="705"/>
      <c r="BK106" s="705"/>
      <c r="BL106" s="705"/>
      <c r="BM106" s="705"/>
      <c r="BN106" s="705"/>
      <c r="BO106" s="705"/>
      <c r="BP106" s="705"/>
      <c r="BQ106" s="705"/>
      <c r="BR106" s="705"/>
      <c r="BS106" s="705"/>
      <c r="BT106" s="705"/>
      <c r="BU106" s="705"/>
      <c r="BV106" s="705"/>
      <c r="BW106" s="705"/>
      <c r="BX106" s="705"/>
      <c r="BY106" s="705"/>
      <c r="BZ106" s="705"/>
      <c r="CA106" s="705"/>
      <c r="CB106" s="705"/>
      <c r="CC106" s="705"/>
      <c r="CD106" s="705"/>
      <c r="CE106" s="705"/>
      <c r="CF106" s="705"/>
      <c r="CG106" s="705"/>
      <c r="CH106" s="705"/>
      <c r="CI106" s="705"/>
      <c r="CJ106" s="705"/>
      <c r="CK106" s="705"/>
      <c r="CL106" s="705"/>
      <c r="CM106" s="705"/>
      <c r="CN106" s="705"/>
      <c r="CO106" s="705"/>
      <c r="CP106" s="705"/>
      <c r="CQ106" s="705"/>
      <c r="CR106" s="705"/>
      <c r="CS106" s="705"/>
      <c r="CT106" s="705"/>
      <c r="CU106" s="705"/>
      <c r="CV106" s="705"/>
      <c r="CW106" s="705"/>
    </row>
    <row r="107" spans="1:101" s="91" customFormat="1" ht="20.25" customHeight="1">
      <c r="A107" s="705"/>
      <c r="B107" s="705"/>
      <c r="C107" s="705"/>
      <c r="D107" s="705"/>
      <c r="E107" s="705"/>
      <c r="F107" s="705"/>
      <c r="G107" s="705"/>
      <c r="H107" s="705"/>
      <c r="I107" s="705"/>
      <c r="J107" s="705"/>
      <c r="K107" s="705"/>
      <c r="L107" s="705"/>
      <c r="M107" s="705"/>
      <c r="N107" s="705"/>
      <c r="O107" s="705"/>
      <c r="P107" s="705"/>
      <c r="Q107" s="705"/>
      <c r="R107" s="705"/>
      <c r="S107" s="705"/>
      <c r="T107" s="705"/>
      <c r="U107" s="705"/>
      <c r="V107" s="705"/>
      <c r="W107" s="705"/>
      <c r="X107" s="705"/>
      <c r="Y107" s="705"/>
      <c r="Z107" s="705"/>
      <c r="AA107" s="705"/>
      <c r="AB107" s="705"/>
      <c r="AC107" s="705"/>
      <c r="AD107" s="705"/>
      <c r="AE107" s="705"/>
      <c r="AF107" s="705"/>
      <c r="AG107" s="705"/>
      <c r="AH107" s="705"/>
      <c r="AI107" s="705"/>
      <c r="AJ107" s="705"/>
      <c r="AK107" s="705"/>
      <c r="AL107" s="705"/>
      <c r="AM107" s="705"/>
      <c r="AN107" s="705"/>
      <c r="AO107" s="705"/>
      <c r="AP107" s="705"/>
      <c r="AQ107" s="705"/>
      <c r="AR107" s="705"/>
      <c r="AS107" s="705"/>
      <c r="AT107" s="705"/>
      <c r="AU107" s="705"/>
      <c r="AV107" s="705"/>
      <c r="AW107" s="705"/>
      <c r="AX107" s="705"/>
      <c r="AY107" s="705"/>
      <c r="AZ107" s="705"/>
      <c r="BA107" s="705"/>
      <c r="BB107" s="705"/>
      <c r="BC107" s="705"/>
      <c r="BD107" s="705"/>
      <c r="BE107" s="705"/>
      <c r="BF107" s="705"/>
      <c r="BG107" s="705"/>
      <c r="BH107" s="705"/>
      <c r="BI107" s="705"/>
      <c r="BJ107" s="705"/>
      <c r="BK107" s="705"/>
      <c r="BL107" s="705"/>
      <c r="BM107" s="705"/>
      <c r="BN107" s="705"/>
      <c r="BO107" s="705"/>
      <c r="BP107" s="705"/>
      <c r="BQ107" s="705"/>
      <c r="BR107" s="705"/>
      <c r="BS107" s="705"/>
      <c r="BT107" s="705"/>
      <c r="BU107" s="705"/>
      <c r="BV107" s="705"/>
      <c r="BW107" s="705"/>
      <c r="BX107" s="705"/>
      <c r="BY107" s="705"/>
      <c r="BZ107" s="705"/>
      <c r="CA107" s="705"/>
      <c r="CB107" s="705"/>
      <c r="CC107" s="705"/>
      <c r="CD107" s="705"/>
      <c r="CE107" s="705"/>
      <c r="CF107" s="705"/>
      <c r="CG107" s="705"/>
      <c r="CH107" s="705"/>
      <c r="CI107" s="705"/>
      <c r="CJ107" s="705"/>
      <c r="CK107" s="705"/>
      <c r="CL107" s="705"/>
      <c r="CM107" s="705"/>
      <c r="CN107" s="705"/>
      <c r="CO107" s="705"/>
      <c r="CP107" s="705"/>
      <c r="CQ107" s="705"/>
      <c r="CR107" s="705"/>
      <c r="CS107" s="705"/>
      <c r="CT107" s="705"/>
      <c r="CU107" s="705"/>
      <c r="CV107" s="705"/>
      <c r="CW107" s="705"/>
    </row>
    <row r="108" spans="1:101" s="91" customFormat="1" ht="20.25" customHeight="1">
      <c r="A108" s="705"/>
      <c r="B108" s="705"/>
      <c r="C108" s="705"/>
      <c r="D108" s="705"/>
      <c r="E108" s="705"/>
      <c r="F108" s="705"/>
      <c r="G108" s="705"/>
      <c r="H108" s="705"/>
      <c r="I108" s="705"/>
      <c r="J108" s="705"/>
      <c r="K108" s="705"/>
      <c r="L108" s="705"/>
      <c r="M108" s="705"/>
      <c r="N108" s="705"/>
      <c r="O108" s="705"/>
      <c r="P108" s="705"/>
      <c r="Q108" s="705"/>
      <c r="R108" s="705"/>
      <c r="S108" s="705"/>
      <c r="T108" s="705"/>
      <c r="U108" s="705"/>
      <c r="V108" s="705"/>
      <c r="W108" s="705"/>
      <c r="X108" s="705"/>
      <c r="Y108" s="705"/>
      <c r="Z108" s="705"/>
      <c r="AA108" s="705"/>
      <c r="AB108" s="705"/>
      <c r="AC108" s="705"/>
      <c r="AD108" s="705"/>
      <c r="AE108" s="705"/>
      <c r="AF108" s="705"/>
      <c r="AG108" s="705"/>
      <c r="AH108" s="705"/>
      <c r="AI108" s="705"/>
      <c r="AJ108" s="705"/>
      <c r="AK108" s="705"/>
      <c r="AL108" s="705"/>
      <c r="AM108" s="705"/>
      <c r="AN108" s="705"/>
      <c r="AO108" s="705"/>
      <c r="AP108" s="705"/>
      <c r="AQ108" s="705"/>
      <c r="AR108" s="705"/>
      <c r="AS108" s="705"/>
      <c r="AT108" s="705"/>
      <c r="AU108" s="705"/>
      <c r="AV108" s="705"/>
      <c r="AW108" s="705"/>
      <c r="AX108" s="705"/>
      <c r="AY108" s="705"/>
      <c r="AZ108" s="705"/>
      <c r="BA108" s="705"/>
      <c r="BB108" s="705"/>
      <c r="BC108" s="705"/>
      <c r="BD108" s="705"/>
      <c r="BE108" s="705"/>
      <c r="BF108" s="705"/>
      <c r="BG108" s="705"/>
      <c r="BH108" s="705"/>
      <c r="BI108" s="705"/>
      <c r="BJ108" s="705"/>
      <c r="BK108" s="705"/>
      <c r="BL108" s="705"/>
      <c r="BM108" s="705"/>
      <c r="BN108" s="705"/>
      <c r="BO108" s="705"/>
      <c r="BP108" s="705"/>
      <c r="BQ108" s="705"/>
      <c r="BR108" s="705"/>
      <c r="BS108" s="705"/>
      <c r="BT108" s="705"/>
      <c r="BU108" s="705"/>
      <c r="BV108" s="705"/>
      <c r="BW108" s="705"/>
      <c r="BX108" s="705"/>
      <c r="BY108" s="705"/>
      <c r="BZ108" s="705"/>
      <c r="CA108" s="705"/>
      <c r="CB108" s="705"/>
      <c r="CC108" s="705"/>
      <c r="CD108" s="705"/>
      <c r="CE108" s="705"/>
      <c r="CF108" s="705"/>
      <c r="CG108" s="705"/>
      <c r="CH108" s="705"/>
      <c r="CI108" s="705"/>
      <c r="CJ108" s="705"/>
      <c r="CK108" s="705"/>
      <c r="CL108" s="705"/>
      <c r="CM108" s="705"/>
      <c r="CN108" s="705"/>
      <c r="CO108" s="705"/>
      <c r="CP108" s="705"/>
      <c r="CQ108" s="705"/>
      <c r="CR108" s="705"/>
      <c r="CS108" s="705"/>
      <c r="CT108" s="705"/>
      <c r="CU108" s="705"/>
      <c r="CV108" s="705"/>
      <c r="CW108" s="705"/>
    </row>
    <row r="109" spans="1:101" s="91" customFormat="1" ht="20.25" customHeight="1">
      <c r="A109" s="705"/>
      <c r="B109" s="705"/>
      <c r="C109" s="705"/>
      <c r="D109" s="705"/>
      <c r="E109" s="705"/>
      <c r="F109" s="705"/>
      <c r="G109" s="705"/>
      <c r="H109" s="705"/>
      <c r="I109" s="705"/>
      <c r="J109" s="705"/>
      <c r="K109" s="705"/>
      <c r="L109" s="705"/>
      <c r="M109" s="705"/>
      <c r="N109" s="705"/>
      <c r="O109" s="705"/>
      <c r="P109" s="705"/>
      <c r="Q109" s="705"/>
      <c r="R109" s="705"/>
      <c r="S109" s="705"/>
      <c r="T109" s="705"/>
      <c r="U109" s="705"/>
      <c r="V109" s="705"/>
      <c r="W109" s="705"/>
      <c r="X109" s="705"/>
      <c r="Y109" s="705"/>
      <c r="Z109" s="705"/>
      <c r="AA109" s="705"/>
      <c r="AB109" s="705"/>
      <c r="AC109" s="705"/>
      <c r="AD109" s="705"/>
      <c r="AE109" s="705"/>
      <c r="AF109" s="705"/>
      <c r="AG109" s="705"/>
      <c r="AH109" s="705"/>
      <c r="AI109" s="705"/>
      <c r="AJ109" s="705"/>
      <c r="AK109" s="705"/>
      <c r="AL109" s="705"/>
      <c r="AM109" s="705"/>
      <c r="AN109" s="705"/>
      <c r="AO109" s="705"/>
      <c r="AP109" s="705"/>
      <c r="AQ109" s="705"/>
      <c r="AR109" s="705"/>
      <c r="AS109" s="705"/>
      <c r="AT109" s="705"/>
      <c r="AU109" s="705"/>
      <c r="AV109" s="705"/>
      <c r="AW109" s="705"/>
      <c r="AX109" s="705"/>
      <c r="AY109" s="705"/>
      <c r="AZ109" s="705"/>
      <c r="BA109" s="705"/>
      <c r="BB109" s="705"/>
      <c r="BC109" s="705"/>
      <c r="BD109" s="705"/>
      <c r="BE109" s="705"/>
      <c r="BF109" s="705"/>
      <c r="BG109" s="705"/>
      <c r="BH109" s="705"/>
      <c r="BI109" s="705"/>
      <c r="BJ109" s="705"/>
      <c r="BK109" s="705"/>
      <c r="BL109" s="705"/>
      <c r="BM109" s="705"/>
      <c r="BN109" s="705"/>
      <c r="BO109" s="705"/>
      <c r="BP109" s="705"/>
      <c r="BQ109" s="705"/>
      <c r="BR109" s="705"/>
      <c r="BS109" s="705"/>
      <c r="BT109" s="705"/>
      <c r="BU109" s="705"/>
      <c r="BV109" s="705"/>
      <c r="BW109" s="705"/>
      <c r="BX109" s="705"/>
      <c r="BY109" s="705"/>
      <c r="BZ109" s="705"/>
      <c r="CA109" s="705"/>
      <c r="CB109" s="705"/>
      <c r="CC109" s="705"/>
      <c r="CD109" s="705"/>
      <c r="CE109" s="705"/>
      <c r="CF109" s="705"/>
      <c r="CG109" s="705"/>
      <c r="CH109" s="705"/>
      <c r="CI109" s="705"/>
      <c r="CJ109" s="705"/>
      <c r="CK109" s="705"/>
      <c r="CL109" s="705"/>
      <c r="CM109" s="705"/>
      <c r="CN109" s="705"/>
      <c r="CO109" s="705"/>
      <c r="CP109" s="705"/>
      <c r="CQ109" s="705"/>
      <c r="CR109" s="705"/>
      <c r="CS109" s="705"/>
      <c r="CT109" s="705"/>
      <c r="CU109" s="705"/>
      <c r="CV109" s="705"/>
      <c r="CW109" s="705"/>
    </row>
    <row r="110" spans="1:101" s="91" customFormat="1" ht="20.25" customHeight="1">
      <c r="A110" s="705"/>
      <c r="B110" s="705"/>
      <c r="C110" s="705"/>
      <c r="D110" s="705"/>
      <c r="E110" s="705"/>
      <c r="F110" s="705"/>
      <c r="G110" s="705"/>
      <c r="H110" s="705"/>
      <c r="I110" s="705"/>
      <c r="J110" s="705"/>
      <c r="K110" s="705"/>
      <c r="L110" s="705"/>
      <c r="M110" s="705"/>
      <c r="N110" s="705"/>
      <c r="O110" s="705"/>
      <c r="P110" s="705"/>
      <c r="Q110" s="705"/>
      <c r="R110" s="705"/>
      <c r="S110" s="705"/>
      <c r="T110" s="705"/>
      <c r="U110" s="705"/>
      <c r="V110" s="705"/>
      <c r="W110" s="705"/>
      <c r="X110" s="705"/>
      <c r="Y110" s="705"/>
      <c r="Z110" s="705"/>
      <c r="AA110" s="705"/>
      <c r="AB110" s="705"/>
      <c r="AC110" s="705"/>
      <c r="AD110" s="705"/>
      <c r="AE110" s="705"/>
      <c r="AF110" s="705"/>
      <c r="AG110" s="705"/>
      <c r="AH110" s="705"/>
      <c r="AI110" s="705"/>
      <c r="AJ110" s="705"/>
      <c r="AK110" s="705"/>
      <c r="AL110" s="705"/>
      <c r="AM110" s="705"/>
      <c r="AN110" s="705"/>
      <c r="AO110" s="705"/>
      <c r="AP110" s="705"/>
      <c r="AQ110" s="705"/>
      <c r="AR110" s="705"/>
      <c r="AS110" s="705"/>
      <c r="AT110" s="705"/>
      <c r="AU110" s="705"/>
      <c r="AV110" s="705"/>
      <c r="AW110" s="705"/>
      <c r="AX110" s="705"/>
      <c r="AY110" s="705"/>
      <c r="AZ110" s="705"/>
      <c r="BA110" s="705"/>
      <c r="BB110" s="705"/>
      <c r="BC110" s="705"/>
      <c r="BD110" s="705"/>
      <c r="BE110" s="705"/>
      <c r="BF110" s="705"/>
      <c r="BG110" s="705"/>
      <c r="BH110" s="705"/>
      <c r="BI110" s="705"/>
      <c r="BJ110" s="705"/>
      <c r="BK110" s="705"/>
      <c r="BL110" s="705"/>
      <c r="BM110" s="705"/>
      <c r="BN110" s="705"/>
      <c r="BO110" s="705"/>
      <c r="BP110" s="705"/>
      <c r="BQ110" s="705"/>
      <c r="BR110" s="705"/>
      <c r="BS110" s="705"/>
      <c r="BT110" s="705"/>
      <c r="BU110" s="705"/>
      <c r="BV110" s="705"/>
      <c r="BW110" s="705"/>
      <c r="BX110" s="705"/>
      <c r="BY110" s="705"/>
      <c r="BZ110" s="705"/>
      <c r="CA110" s="705"/>
      <c r="CB110" s="705"/>
      <c r="CC110" s="705"/>
      <c r="CD110" s="705"/>
      <c r="CE110" s="705"/>
      <c r="CF110" s="705"/>
      <c r="CG110" s="705"/>
      <c r="CH110" s="705"/>
      <c r="CI110" s="705"/>
      <c r="CJ110" s="705"/>
      <c r="CK110" s="705"/>
      <c r="CL110" s="705"/>
      <c r="CM110" s="705"/>
      <c r="CN110" s="705"/>
      <c r="CO110" s="705"/>
      <c r="CP110" s="705"/>
      <c r="CQ110" s="705"/>
      <c r="CR110" s="705"/>
      <c r="CS110" s="705"/>
      <c r="CT110" s="705"/>
      <c r="CU110" s="705"/>
      <c r="CV110" s="705"/>
      <c r="CW110" s="705"/>
    </row>
    <row r="111" spans="1:101" s="91" customFormat="1" ht="20.25" customHeight="1">
      <c r="A111" s="705"/>
      <c r="B111" s="705"/>
      <c r="C111" s="705"/>
      <c r="D111" s="705"/>
      <c r="E111" s="705"/>
      <c r="F111" s="705"/>
      <c r="G111" s="705"/>
      <c r="H111" s="705"/>
      <c r="I111" s="705"/>
      <c r="J111" s="705"/>
      <c r="K111" s="705"/>
      <c r="L111" s="705"/>
      <c r="M111" s="705"/>
      <c r="N111" s="705"/>
      <c r="O111" s="705"/>
      <c r="P111" s="705"/>
      <c r="Q111" s="705"/>
      <c r="R111" s="705"/>
      <c r="S111" s="705"/>
      <c r="T111" s="705"/>
      <c r="U111" s="705"/>
      <c r="V111" s="705"/>
      <c r="W111" s="705"/>
      <c r="X111" s="705"/>
      <c r="Y111" s="705"/>
      <c r="Z111" s="705"/>
      <c r="AA111" s="705"/>
      <c r="AB111" s="705"/>
      <c r="AC111" s="705"/>
      <c r="AD111" s="705"/>
      <c r="AE111" s="705"/>
      <c r="AF111" s="705"/>
      <c r="AG111" s="705"/>
      <c r="AH111" s="705"/>
      <c r="AI111" s="705"/>
      <c r="AJ111" s="705"/>
      <c r="AK111" s="705"/>
      <c r="AL111" s="705"/>
      <c r="AM111" s="705"/>
      <c r="AN111" s="705"/>
      <c r="AO111" s="705"/>
      <c r="AP111" s="705"/>
      <c r="AQ111" s="705"/>
      <c r="AR111" s="705"/>
      <c r="AS111" s="705"/>
      <c r="AT111" s="705"/>
      <c r="AU111" s="705"/>
      <c r="AV111" s="705"/>
      <c r="AW111" s="705"/>
      <c r="AX111" s="705"/>
      <c r="AY111" s="705"/>
      <c r="AZ111" s="705"/>
      <c r="BA111" s="705"/>
      <c r="BB111" s="705"/>
      <c r="BC111" s="705"/>
      <c r="BD111" s="705"/>
      <c r="BE111" s="705"/>
      <c r="BF111" s="705"/>
      <c r="BG111" s="705"/>
      <c r="BH111" s="705"/>
      <c r="BI111" s="705"/>
      <c r="BJ111" s="705"/>
      <c r="BK111" s="705"/>
      <c r="BL111" s="705"/>
      <c r="BM111" s="705"/>
      <c r="BN111" s="705"/>
      <c r="BO111" s="705"/>
      <c r="BP111" s="705"/>
      <c r="BQ111" s="705"/>
      <c r="BR111" s="705"/>
      <c r="BS111" s="705"/>
      <c r="BT111" s="705"/>
      <c r="BU111" s="705"/>
      <c r="BV111" s="705"/>
      <c r="BW111" s="705"/>
      <c r="BX111" s="705"/>
      <c r="BY111" s="705"/>
      <c r="BZ111" s="705"/>
      <c r="CA111" s="705"/>
      <c r="CB111" s="705"/>
      <c r="CC111" s="705"/>
      <c r="CD111" s="705"/>
      <c r="CE111" s="705"/>
      <c r="CF111" s="705"/>
      <c r="CG111" s="705"/>
      <c r="CH111" s="705"/>
      <c r="CI111" s="705"/>
      <c r="CJ111" s="705"/>
      <c r="CK111" s="705"/>
      <c r="CL111" s="705"/>
      <c r="CM111" s="705"/>
      <c r="CN111" s="705"/>
      <c r="CO111" s="705"/>
      <c r="CP111" s="705"/>
      <c r="CQ111" s="705"/>
      <c r="CR111" s="705"/>
      <c r="CS111" s="705"/>
      <c r="CT111" s="705"/>
      <c r="CU111" s="705"/>
      <c r="CV111" s="705"/>
      <c r="CW111" s="705"/>
    </row>
    <row r="112" spans="1:101" s="91" customFormat="1" ht="20.25" customHeight="1">
      <c r="A112" s="705"/>
      <c r="B112" s="705"/>
      <c r="C112" s="705"/>
      <c r="D112" s="705"/>
      <c r="E112" s="705"/>
      <c r="F112" s="705"/>
      <c r="G112" s="705"/>
      <c r="H112" s="705"/>
      <c r="I112" s="705"/>
      <c r="J112" s="705"/>
      <c r="K112" s="705"/>
      <c r="L112" s="705"/>
      <c r="M112" s="705"/>
      <c r="N112" s="705"/>
      <c r="O112" s="705"/>
      <c r="P112" s="705"/>
      <c r="Q112" s="705"/>
      <c r="R112" s="705"/>
      <c r="S112" s="705"/>
      <c r="T112" s="705"/>
      <c r="U112" s="705"/>
      <c r="V112" s="705"/>
      <c r="W112" s="705"/>
      <c r="X112" s="705"/>
      <c r="Y112" s="705"/>
      <c r="Z112" s="705"/>
      <c r="AA112" s="705"/>
      <c r="AB112" s="705"/>
      <c r="AC112" s="705"/>
      <c r="AD112" s="705"/>
      <c r="AE112" s="705"/>
      <c r="AF112" s="705"/>
      <c r="AG112" s="705"/>
      <c r="AH112" s="705"/>
      <c r="AI112" s="705"/>
      <c r="AJ112" s="705"/>
      <c r="AK112" s="705"/>
      <c r="AL112" s="705"/>
      <c r="AM112" s="705"/>
      <c r="AN112" s="705"/>
      <c r="AO112" s="705"/>
      <c r="AP112" s="705"/>
      <c r="AQ112" s="705"/>
      <c r="AR112" s="705"/>
      <c r="AS112" s="705"/>
      <c r="AT112" s="705"/>
      <c r="AU112" s="705"/>
      <c r="AV112" s="705"/>
      <c r="AW112" s="705"/>
      <c r="AX112" s="705"/>
      <c r="AY112" s="705"/>
      <c r="AZ112" s="705"/>
      <c r="BA112" s="705"/>
      <c r="BB112" s="705"/>
      <c r="BC112" s="705"/>
      <c r="BD112" s="705"/>
      <c r="BE112" s="705"/>
      <c r="BF112" s="705"/>
      <c r="BG112" s="705"/>
      <c r="BH112" s="705"/>
      <c r="BI112" s="705"/>
      <c r="BJ112" s="705"/>
      <c r="BK112" s="705"/>
      <c r="BL112" s="705"/>
      <c r="BM112" s="705"/>
      <c r="BN112" s="705"/>
      <c r="BO112" s="705"/>
      <c r="BP112" s="705"/>
      <c r="BQ112" s="705"/>
      <c r="BR112" s="705"/>
      <c r="BS112" s="705"/>
      <c r="BT112" s="705"/>
      <c r="BU112" s="705"/>
      <c r="BV112" s="705"/>
      <c r="BW112" s="705"/>
      <c r="BX112" s="705"/>
      <c r="BY112" s="705"/>
      <c r="BZ112" s="705"/>
      <c r="CA112" s="705"/>
      <c r="CB112" s="705"/>
      <c r="CC112" s="705"/>
      <c r="CD112" s="705"/>
      <c r="CE112" s="705"/>
      <c r="CF112" s="705"/>
      <c r="CG112" s="705"/>
      <c r="CH112" s="705"/>
      <c r="CI112" s="705"/>
      <c r="CJ112" s="705"/>
      <c r="CK112" s="705"/>
      <c r="CL112" s="705"/>
      <c r="CM112" s="705"/>
      <c r="CN112" s="705"/>
      <c r="CO112" s="705"/>
      <c r="CP112" s="705"/>
      <c r="CQ112" s="705"/>
      <c r="CR112" s="705"/>
      <c r="CS112" s="705"/>
      <c r="CT112" s="705"/>
      <c r="CU112" s="705"/>
      <c r="CV112" s="705"/>
      <c r="CW112" s="705"/>
    </row>
    <row r="113" spans="1:101" s="91" customFormat="1" ht="20.25" customHeight="1">
      <c r="A113" s="705"/>
      <c r="B113" s="705"/>
      <c r="C113" s="705"/>
      <c r="D113" s="705"/>
      <c r="E113" s="705"/>
      <c r="F113" s="705"/>
      <c r="G113" s="705"/>
      <c r="H113" s="705"/>
      <c r="I113" s="705"/>
      <c r="J113" s="705"/>
      <c r="K113" s="705"/>
      <c r="L113" s="705"/>
      <c r="M113" s="705"/>
      <c r="N113" s="705"/>
      <c r="O113" s="705"/>
      <c r="P113" s="705"/>
      <c r="Q113" s="705"/>
      <c r="R113" s="705"/>
      <c r="S113" s="705"/>
      <c r="T113" s="705"/>
      <c r="U113" s="705"/>
      <c r="V113" s="705"/>
      <c r="W113" s="705"/>
      <c r="X113" s="705"/>
      <c r="Y113" s="705"/>
      <c r="Z113" s="705"/>
      <c r="AA113" s="705"/>
      <c r="AB113" s="705"/>
      <c r="AC113" s="705"/>
      <c r="AD113" s="705"/>
      <c r="AE113" s="705"/>
      <c r="AF113" s="705"/>
      <c r="AG113" s="705"/>
      <c r="AH113" s="705"/>
      <c r="AI113" s="705"/>
      <c r="AJ113" s="705"/>
      <c r="AK113" s="705"/>
      <c r="AL113" s="705"/>
      <c r="AM113" s="705"/>
      <c r="AN113" s="705"/>
      <c r="AO113" s="705"/>
      <c r="AP113" s="705"/>
      <c r="AQ113" s="705"/>
      <c r="AR113" s="705"/>
      <c r="AS113" s="705"/>
      <c r="AT113" s="705"/>
      <c r="AU113" s="705"/>
      <c r="AV113" s="705"/>
      <c r="AW113" s="705"/>
      <c r="AX113" s="705"/>
      <c r="AY113" s="705"/>
      <c r="AZ113" s="705"/>
      <c r="BA113" s="705"/>
      <c r="BB113" s="705"/>
      <c r="BC113" s="705"/>
      <c r="BD113" s="705"/>
      <c r="BE113" s="705"/>
      <c r="BF113" s="705"/>
      <c r="BG113" s="705"/>
      <c r="BH113" s="705"/>
      <c r="BI113" s="705"/>
      <c r="BJ113" s="705"/>
      <c r="BK113" s="705"/>
      <c r="BL113" s="705"/>
      <c r="BM113" s="705"/>
      <c r="BN113" s="705"/>
      <c r="BO113" s="705"/>
      <c r="BP113" s="705"/>
      <c r="BQ113" s="705"/>
      <c r="BR113" s="705"/>
      <c r="BS113" s="705"/>
      <c r="BT113" s="705"/>
      <c r="BU113" s="705"/>
      <c r="BV113" s="705"/>
      <c r="BW113" s="705"/>
      <c r="BX113" s="705"/>
      <c r="BY113" s="705"/>
      <c r="BZ113" s="705"/>
      <c r="CA113" s="705"/>
      <c r="CB113" s="705"/>
      <c r="CC113" s="705"/>
      <c r="CD113" s="705"/>
      <c r="CE113" s="705"/>
      <c r="CF113" s="705"/>
      <c r="CG113" s="705"/>
      <c r="CH113" s="705"/>
      <c r="CI113" s="705"/>
      <c r="CJ113" s="705"/>
      <c r="CK113" s="705"/>
      <c r="CL113" s="705"/>
      <c r="CM113" s="705"/>
      <c r="CN113" s="705"/>
      <c r="CO113" s="705"/>
      <c r="CP113" s="705"/>
      <c r="CQ113" s="705"/>
      <c r="CR113" s="705"/>
      <c r="CS113" s="705"/>
      <c r="CT113" s="705"/>
      <c r="CU113" s="705"/>
      <c r="CV113" s="705"/>
      <c r="CW113" s="705"/>
    </row>
    <row r="114" spans="1:101" s="91" customFormat="1" ht="20.25" customHeight="1"/>
    <row r="115" spans="1:101" s="91" customFormat="1" ht="20.25" customHeight="1"/>
    <row r="116" spans="1:101" s="91" customFormat="1" ht="20.25" customHeight="1"/>
    <row r="117" spans="1:101" s="91" customFormat="1" ht="20.25" customHeight="1"/>
    <row r="118" spans="1:101" s="91" customFormat="1" ht="20.25" customHeight="1"/>
    <row r="119" spans="1:101" s="91" customFormat="1" ht="20.25" customHeight="1"/>
    <row r="120" spans="1:101" s="91" customFormat="1" ht="20.25" customHeight="1"/>
    <row r="121" spans="1:101" s="91" customFormat="1" ht="20.25" customHeight="1"/>
    <row r="122" spans="1:101" s="91" customFormat="1" ht="20.25" customHeight="1"/>
    <row r="123" spans="1:101" s="91" customFormat="1" ht="20.25" customHeight="1"/>
    <row r="124" spans="1:101" s="91" customFormat="1" ht="20.25" customHeight="1"/>
    <row r="125" spans="1:101" s="91" customFormat="1" ht="20.25" customHeight="1"/>
    <row r="126" spans="1:101" s="91" customFormat="1" ht="20.25" customHeight="1"/>
    <row r="127" spans="1:101" s="91" customFormat="1" ht="20.25" customHeight="1"/>
    <row r="128" spans="1:101" s="91" customFormat="1" ht="20.25" customHeight="1"/>
    <row r="129" s="91" customFormat="1" ht="20.25" customHeight="1"/>
    <row r="130" s="91" customFormat="1" ht="20.25" customHeight="1"/>
    <row r="131" s="91" customFormat="1" ht="20.25" customHeight="1"/>
    <row r="132" s="91" customFormat="1" ht="20.25" customHeight="1"/>
    <row r="133" s="91" customFormat="1" ht="20.25" customHeight="1"/>
    <row r="134" s="91" customFormat="1" ht="20.25" customHeight="1"/>
    <row r="135" s="91" customFormat="1" ht="20.25" customHeight="1"/>
    <row r="136" s="91" customFormat="1" ht="20.25" customHeight="1"/>
    <row r="137" s="91" customFormat="1" ht="20.25" customHeight="1"/>
    <row r="138" s="91" customFormat="1" ht="20.25" customHeight="1"/>
    <row r="139" s="91" customFormat="1" ht="20.25" customHeight="1"/>
    <row r="140" s="91" customFormat="1" ht="20.25" customHeight="1"/>
    <row r="141" s="91" customFormat="1" ht="20.25" customHeight="1"/>
    <row r="142" s="91" customFormat="1" ht="20.25" customHeight="1"/>
    <row r="143" s="91" customFormat="1" ht="20.25" customHeight="1"/>
    <row r="144" s="91" customFormat="1" ht="20.25" customHeight="1"/>
    <row r="145" s="91" customFormat="1" ht="20.25" customHeight="1"/>
    <row r="146" s="91" customFormat="1" ht="20.25" customHeight="1"/>
    <row r="147" s="91" customFormat="1" ht="20.25" customHeight="1"/>
    <row r="148" s="91" customFormat="1" ht="20.25" customHeight="1"/>
    <row r="149" s="91" customFormat="1" ht="20.25" customHeight="1"/>
    <row r="150" s="91" customFormat="1" ht="20.25" customHeight="1"/>
    <row r="151" s="91" customFormat="1" ht="20.25" customHeight="1"/>
    <row r="152" s="91" customFormat="1" ht="20.25" customHeight="1"/>
    <row r="153" s="91" customFormat="1" ht="20.25" customHeight="1"/>
    <row r="154" s="91" customFormat="1" ht="20.25" customHeight="1"/>
    <row r="155" s="91" customFormat="1" ht="20.25" customHeight="1"/>
    <row r="156" s="91" customFormat="1" ht="20.25" customHeight="1"/>
    <row r="157" s="91" customFormat="1" ht="20.25" customHeight="1"/>
    <row r="158" s="91" customFormat="1" ht="20.25" customHeight="1"/>
    <row r="159" s="91" customFormat="1" ht="20.25" customHeight="1"/>
    <row r="160" s="91" customFormat="1" ht="20.25" customHeight="1"/>
    <row r="161" s="91" customFormat="1" ht="20.25" customHeight="1"/>
    <row r="162" s="91" customFormat="1" ht="20.25" customHeight="1"/>
    <row r="163" s="91" customFormat="1" ht="20.25" customHeight="1"/>
    <row r="164" s="91" customFormat="1" ht="20.25" customHeight="1"/>
    <row r="165" s="91" customFormat="1" ht="20.25" customHeight="1"/>
    <row r="166" s="91" customFormat="1" ht="20.25" customHeight="1"/>
    <row r="167" s="91" customFormat="1" ht="20.25" customHeight="1"/>
    <row r="168" s="91" customFormat="1" ht="20.25" customHeight="1"/>
    <row r="169" s="91" customFormat="1" ht="20.25" customHeight="1"/>
    <row r="170" s="91" customFormat="1" ht="20.25" customHeight="1"/>
    <row r="171" s="91" customFormat="1" ht="20.25" customHeight="1"/>
    <row r="172" s="91" customFormat="1" ht="20.25" customHeight="1"/>
    <row r="173" s="91" customFormat="1" ht="20.25" customHeight="1"/>
    <row r="174" s="91" customFormat="1" ht="20.25" customHeight="1"/>
    <row r="175" s="91" customFormat="1" ht="20.25" customHeight="1"/>
    <row r="176" s="91" customFormat="1" ht="20.25" customHeight="1"/>
    <row r="177" s="91" customFormat="1" ht="20.25" customHeight="1"/>
    <row r="178" s="91" customFormat="1" ht="20.25" customHeight="1"/>
    <row r="179" s="91" customFormat="1" ht="20.25" customHeight="1"/>
    <row r="180" s="91" customFormat="1" ht="20.25" customHeight="1"/>
    <row r="181" s="91" customFormat="1" ht="20.25" customHeight="1"/>
    <row r="182" s="91" customFormat="1" ht="20.25" customHeight="1"/>
    <row r="183" s="91" customFormat="1" ht="20.25" customHeight="1"/>
    <row r="184" s="91" customFormat="1" ht="20.25" customHeight="1"/>
    <row r="185" s="91" customFormat="1" ht="20.25" customHeight="1"/>
    <row r="186" s="91" customFormat="1" ht="20.25" customHeight="1"/>
    <row r="187" s="91" customFormat="1" ht="20.25" customHeight="1"/>
    <row r="188" s="91" customFormat="1" ht="20.25" customHeight="1"/>
    <row r="189" s="91" customFormat="1" ht="20.25" customHeight="1"/>
    <row r="190" s="91" customFormat="1" ht="20.25" customHeight="1"/>
    <row r="191" s="91" customFormat="1" ht="20.25" customHeight="1"/>
    <row r="192" s="91" customFormat="1" ht="20.25" customHeight="1"/>
    <row r="193" s="91" customFormat="1" ht="20.25" customHeight="1"/>
    <row r="194" s="91" customFormat="1" ht="20.25" customHeight="1"/>
    <row r="195" s="91" customFormat="1" ht="20.25" customHeight="1"/>
    <row r="196" s="91" customFormat="1" ht="20.25" customHeight="1"/>
    <row r="197" s="91" customFormat="1" ht="20.25" customHeight="1"/>
    <row r="198" s="91" customFormat="1" ht="20.25" customHeight="1"/>
    <row r="199" s="91" customFormat="1" ht="20.25" customHeight="1"/>
    <row r="200" s="91" customFormat="1" ht="20.25" customHeight="1"/>
    <row r="201" s="91" customFormat="1" ht="20.25" customHeight="1"/>
    <row r="202" s="91" customFormat="1" ht="20.25" customHeight="1"/>
    <row r="203" s="91" customFormat="1" ht="20.25" customHeight="1"/>
    <row r="204" s="91" customFormat="1" ht="20.25" customHeight="1"/>
    <row r="205" s="91" customFormat="1" ht="20.25" customHeight="1"/>
    <row r="206" s="91" customFormat="1" ht="20.25" customHeight="1"/>
    <row r="207" s="91" customFormat="1" ht="20.25" customHeight="1"/>
    <row r="208" s="91" customFormat="1" ht="20.25" customHeight="1"/>
    <row r="209" s="91" customFormat="1" ht="20.25" customHeight="1"/>
    <row r="210" s="91" customFormat="1" ht="20.25" customHeight="1"/>
    <row r="211" s="91" customFormat="1" ht="20.25" customHeight="1"/>
    <row r="212" s="91" customFormat="1" ht="20.25" customHeight="1"/>
    <row r="213" s="91" customFormat="1" ht="20.25" customHeight="1"/>
    <row r="214" s="91" customFormat="1" ht="20.25" customHeight="1"/>
    <row r="215" s="91" customFormat="1" ht="20.25" customHeight="1"/>
    <row r="216" s="91" customFormat="1" ht="20.25" customHeight="1"/>
    <row r="217" s="91" customFormat="1" ht="20.25" customHeight="1"/>
    <row r="218" s="91" customFormat="1" ht="20.25" customHeight="1"/>
    <row r="219" s="91" customFormat="1" ht="20.25" customHeight="1"/>
    <row r="220" s="91" customFormat="1" ht="20.25" customHeight="1"/>
  </sheetData>
  <mergeCells count="83">
    <mergeCell ref="BV18:BZ19"/>
    <mergeCell ref="AP9:AX9"/>
    <mergeCell ref="AZ9:CD9"/>
    <mergeCell ref="O2:CA3"/>
    <mergeCell ref="AU6:BG6"/>
    <mergeCell ref="AU7:BF7"/>
    <mergeCell ref="AP8:AX8"/>
    <mergeCell ref="AZ8:CF8"/>
    <mergeCell ref="A18:R19"/>
    <mergeCell ref="S18:W19"/>
    <mergeCell ref="X18:AB19"/>
    <mergeCell ref="AC18:AG19"/>
    <mergeCell ref="AH18:AL19"/>
    <mergeCell ref="B11:R11"/>
    <mergeCell ref="S11:U11"/>
    <mergeCell ref="V11:AH11"/>
    <mergeCell ref="AI11:CO11"/>
    <mergeCell ref="A15:E16"/>
    <mergeCell ref="X15:AE16"/>
    <mergeCell ref="AF15:AY16"/>
    <mergeCell ref="AZ15:BD16"/>
    <mergeCell ref="BE15:CK16"/>
    <mergeCell ref="CA18:CK19"/>
    <mergeCell ref="A20:R22"/>
    <mergeCell ref="S20:W22"/>
    <mergeCell ref="X20:AB22"/>
    <mergeCell ref="AC20:AG22"/>
    <mergeCell ref="AH20:AL22"/>
    <mergeCell ref="AM20:AQ22"/>
    <mergeCell ref="AR20:AV22"/>
    <mergeCell ref="AW20:BA22"/>
    <mergeCell ref="AR18:AV19"/>
    <mergeCell ref="AW18:BA19"/>
    <mergeCell ref="BB18:BF19"/>
    <mergeCell ref="BG18:BK19"/>
    <mergeCell ref="BL18:BP19"/>
    <mergeCell ref="BQ18:BU19"/>
    <mergeCell ref="AM18:AQ19"/>
    <mergeCell ref="CO20:CW20"/>
    <mergeCell ref="CX20:CZ20"/>
    <mergeCell ref="CA21:CK21"/>
    <mergeCell ref="CA22:CK22"/>
    <mergeCell ref="A23:R24"/>
    <mergeCell ref="S23:W25"/>
    <mergeCell ref="X23:AB25"/>
    <mergeCell ref="AC23:AG25"/>
    <mergeCell ref="AH23:AL25"/>
    <mergeCell ref="AM23:AQ25"/>
    <mergeCell ref="BB20:BF22"/>
    <mergeCell ref="BG20:BK22"/>
    <mergeCell ref="BL20:BP22"/>
    <mergeCell ref="BQ20:BU22"/>
    <mergeCell ref="BV20:BZ22"/>
    <mergeCell ref="CA20:CK20"/>
    <mergeCell ref="BV23:BZ25"/>
    <mergeCell ref="CA23:CK23"/>
    <mergeCell ref="CA24:CK24"/>
    <mergeCell ref="B25:I25"/>
    <mergeCell ref="J25:M25"/>
    <mergeCell ref="N25:Q25"/>
    <mergeCell ref="CA25:CK25"/>
    <mergeCell ref="AR23:AV25"/>
    <mergeCell ref="AW23:BA25"/>
    <mergeCell ref="BB23:BF25"/>
    <mergeCell ref="BG23:BK25"/>
    <mergeCell ref="BL23:BP25"/>
    <mergeCell ref="BQ23:BU25"/>
    <mergeCell ref="BV26:BZ27"/>
    <mergeCell ref="CA26:CH27"/>
    <mergeCell ref="CI26:CJ27"/>
    <mergeCell ref="F15:W16"/>
    <mergeCell ref="AR26:AV27"/>
    <mergeCell ref="AW26:BA27"/>
    <mergeCell ref="BB26:BF27"/>
    <mergeCell ref="BG26:BK27"/>
    <mergeCell ref="BL26:BP27"/>
    <mergeCell ref="BQ26:BU27"/>
    <mergeCell ref="E26:N27"/>
    <mergeCell ref="S26:W27"/>
    <mergeCell ref="X26:AB27"/>
    <mergeCell ref="AC26:AG27"/>
    <mergeCell ref="AH26:AL27"/>
    <mergeCell ref="AM26:AQ27"/>
  </mergeCells>
  <phoneticPr fontId="6"/>
  <printOptions horizontalCentered="1"/>
  <pageMargins left="0.39370078740157483" right="0.39370078740157483" top="0.55118110236220474" bottom="0.35433070866141736" header="0.31496062992125984" footer="0.31496062992125984"/>
  <pageSetup paperSize="9" scale="92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666F0-6AA3-42F5-93B5-034CBE492A1A}">
  <sheetPr>
    <pageSetUpPr fitToPage="1"/>
  </sheetPr>
  <dimension ref="A1:CJ72"/>
  <sheetViews>
    <sheetView topLeftCell="A3" zoomScale="115" zoomScaleNormal="115" workbookViewId="0">
      <selection activeCell="AK59" sqref="AK59"/>
    </sheetView>
  </sheetViews>
  <sheetFormatPr defaultColWidth="1.75" defaultRowHeight="6.95" customHeight="1"/>
  <cols>
    <col min="1" max="73" width="1.75" style="232"/>
    <col min="74" max="74" width="1.75" style="232" customWidth="1"/>
    <col min="75" max="78" width="1.75" style="109"/>
    <col min="79" max="79" width="2.75" style="109" bestFit="1" customWidth="1"/>
    <col min="80" max="83" width="1.75" style="109"/>
    <col min="84" max="84" width="1.75" style="109" customWidth="1"/>
    <col min="85" max="93" width="1.75" style="109"/>
    <col min="94" max="94" width="1.75" style="109" customWidth="1"/>
    <col min="95" max="16384" width="1.75" style="109"/>
  </cols>
  <sheetData>
    <row r="1" spans="1:76" ht="9" customHeight="1">
      <c r="A1" s="561" t="s">
        <v>203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S1" s="561"/>
      <c r="T1" s="561"/>
      <c r="U1" s="561"/>
      <c r="V1" s="561"/>
      <c r="W1" s="561"/>
      <c r="X1" s="561"/>
      <c r="Y1" s="561"/>
      <c r="Z1" s="561"/>
      <c r="AA1" s="561"/>
      <c r="AB1" s="561"/>
      <c r="AC1" s="561"/>
      <c r="AD1" s="561"/>
      <c r="AE1" s="561"/>
      <c r="AF1" s="561"/>
      <c r="AG1" s="561"/>
      <c r="AH1" s="561"/>
      <c r="AI1" s="561"/>
      <c r="AJ1" s="561"/>
      <c r="AK1" s="561"/>
      <c r="AL1" s="561"/>
      <c r="AM1" s="561"/>
      <c r="AN1" s="561"/>
      <c r="AO1" s="561"/>
      <c r="AP1" s="561"/>
      <c r="AQ1" s="561"/>
      <c r="AR1" s="561"/>
      <c r="AS1" s="561"/>
      <c r="AT1" s="561"/>
      <c r="AU1" s="561"/>
      <c r="AV1" s="561"/>
      <c r="AW1" s="561"/>
      <c r="AX1" s="561"/>
      <c r="AY1" s="561"/>
      <c r="AZ1" s="561"/>
      <c r="BA1" s="561"/>
      <c r="BB1" s="561"/>
      <c r="BC1" s="561"/>
      <c r="BD1" s="561"/>
      <c r="BE1" s="561"/>
      <c r="BF1" s="561"/>
      <c r="BG1" s="561"/>
      <c r="BH1" s="561"/>
      <c r="BI1" s="561"/>
      <c r="BJ1" s="561"/>
      <c r="BK1" s="561"/>
      <c r="BL1" s="561"/>
      <c r="BM1" s="561"/>
      <c r="BN1" s="561"/>
      <c r="BO1" s="561"/>
      <c r="BP1" s="561"/>
      <c r="BQ1" s="561"/>
      <c r="BR1" s="561"/>
      <c r="BS1" s="561"/>
      <c r="BT1" s="561"/>
      <c r="BU1" s="561"/>
      <c r="BV1" s="561"/>
      <c r="BW1" s="561"/>
      <c r="BX1" s="561"/>
    </row>
    <row r="2" spans="1:76" ht="9" customHeight="1">
      <c r="A2" s="561"/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  <c r="S2" s="561"/>
      <c r="T2" s="561"/>
      <c r="U2" s="561"/>
      <c r="V2" s="561"/>
      <c r="W2" s="561"/>
      <c r="X2" s="561"/>
      <c r="Y2" s="561"/>
      <c r="Z2" s="561"/>
      <c r="AA2" s="561"/>
      <c r="AB2" s="561"/>
      <c r="AC2" s="561"/>
      <c r="AD2" s="561"/>
      <c r="AE2" s="561"/>
      <c r="AF2" s="561"/>
      <c r="AG2" s="561"/>
      <c r="AH2" s="561"/>
      <c r="AI2" s="561"/>
      <c r="AJ2" s="561"/>
      <c r="AK2" s="561"/>
      <c r="AL2" s="561"/>
      <c r="AM2" s="561"/>
      <c r="AN2" s="561"/>
      <c r="AO2" s="561"/>
      <c r="AP2" s="561"/>
      <c r="AQ2" s="561"/>
      <c r="AR2" s="561"/>
      <c r="AS2" s="561"/>
      <c r="AT2" s="561"/>
      <c r="AU2" s="561"/>
      <c r="AV2" s="561"/>
      <c r="AW2" s="561"/>
      <c r="AX2" s="561"/>
      <c r="AY2" s="561"/>
      <c r="AZ2" s="561"/>
      <c r="BA2" s="561"/>
      <c r="BB2" s="561"/>
      <c r="BC2" s="561"/>
      <c r="BD2" s="561"/>
      <c r="BE2" s="561"/>
      <c r="BF2" s="561"/>
      <c r="BG2" s="561"/>
      <c r="BH2" s="561"/>
      <c r="BI2" s="561"/>
      <c r="BJ2" s="561"/>
      <c r="BK2" s="561"/>
      <c r="BL2" s="561"/>
      <c r="BM2" s="561"/>
      <c r="BN2" s="561"/>
      <c r="BO2" s="561"/>
      <c r="BP2" s="561"/>
      <c r="BQ2" s="561"/>
      <c r="BR2" s="561"/>
      <c r="BS2" s="561"/>
      <c r="BT2" s="561"/>
      <c r="BU2" s="561"/>
      <c r="BV2" s="561"/>
      <c r="BW2" s="561"/>
      <c r="BX2" s="561"/>
    </row>
    <row r="3" spans="1:76" ht="9" customHeight="1">
      <c r="A3" s="561"/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1"/>
      <c r="V3" s="561"/>
      <c r="W3" s="561"/>
      <c r="X3" s="561"/>
      <c r="Y3" s="561"/>
      <c r="Z3" s="561"/>
      <c r="AA3" s="561"/>
      <c r="AB3" s="561"/>
      <c r="AC3" s="561"/>
      <c r="AD3" s="561"/>
      <c r="AE3" s="561"/>
      <c r="AF3" s="561"/>
      <c r="AG3" s="561"/>
      <c r="AH3" s="561"/>
      <c r="AI3" s="561"/>
      <c r="AJ3" s="561"/>
      <c r="AK3" s="561"/>
      <c r="AL3" s="561"/>
      <c r="AM3" s="561"/>
      <c r="AN3" s="561"/>
      <c r="AO3" s="561"/>
      <c r="AP3" s="561"/>
      <c r="AQ3" s="561"/>
      <c r="AR3" s="561"/>
      <c r="AS3" s="561"/>
      <c r="AT3" s="561"/>
      <c r="AU3" s="561"/>
      <c r="AV3" s="561"/>
      <c r="AW3" s="561"/>
      <c r="AX3" s="561"/>
      <c r="AY3" s="561"/>
      <c r="AZ3" s="561"/>
      <c r="BA3" s="561"/>
      <c r="BB3" s="561"/>
      <c r="BC3" s="561"/>
      <c r="BD3" s="561"/>
      <c r="BE3" s="561"/>
      <c r="BF3" s="561"/>
      <c r="BG3" s="561"/>
      <c r="BH3" s="561"/>
      <c r="BI3" s="561"/>
      <c r="BJ3" s="561"/>
      <c r="BK3" s="561"/>
      <c r="BL3" s="561"/>
      <c r="BM3" s="561"/>
      <c r="BN3" s="561"/>
      <c r="BO3" s="561"/>
      <c r="BP3" s="561"/>
      <c r="BQ3" s="561"/>
      <c r="BR3" s="561"/>
      <c r="BS3" s="561"/>
      <c r="BT3" s="561"/>
      <c r="BU3" s="561"/>
      <c r="BV3" s="561"/>
      <c r="BW3" s="561"/>
      <c r="BX3" s="561"/>
    </row>
    <row r="4" spans="1:76" ht="9" customHeight="1">
      <c r="A4" s="561"/>
      <c r="B4" s="561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1"/>
      <c r="V4" s="561"/>
      <c r="W4" s="561"/>
      <c r="X4" s="561"/>
      <c r="Y4" s="561"/>
      <c r="Z4" s="561"/>
      <c r="AA4" s="561"/>
      <c r="AB4" s="561"/>
      <c r="AC4" s="561"/>
      <c r="AD4" s="561"/>
      <c r="AE4" s="561"/>
      <c r="AF4" s="561"/>
      <c r="AG4" s="561"/>
      <c r="AH4" s="561"/>
      <c r="AI4" s="561"/>
      <c r="AJ4" s="561"/>
      <c r="AK4" s="561"/>
      <c r="AL4" s="561"/>
      <c r="AM4" s="561"/>
      <c r="AN4" s="561"/>
      <c r="AO4" s="561"/>
      <c r="AP4" s="561"/>
      <c r="AQ4" s="561"/>
      <c r="AR4" s="561"/>
      <c r="AS4" s="561"/>
      <c r="AT4" s="561"/>
      <c r="AU4" s="561"/>
      <c r="AV4" s="561"/>
      <c r="AW4" s="561"/>
      <c r="AX4" s="561"/>
      <c r="AY4" s="561"/>
      <c r="AZ4" s="561"/>
      <c r="BA4" s="561"/>
      <c r="BB4" s="561"/>
      <c r="BC4" s="561"/>
      <c r="BD4" s="561"/>
      <c r="BE4" s="561"/>
      <c r="BF4" s="561"/>
      <c r="BG4" s="561"/>
      <c r="BH4" s="561"/>
      <c r="BI4" s="561"/>
      <c r="BJ4" s="561"/>
      <c r="BK4" s="561"/>
      <c r="BL4" s="561"/>
      <c r="BM4" s="561"/>
      <c r="BN4" s="561"/>
      <c r="BO4" s="561"/>
      <c r="BP4" s="561"/>
      <c r="BQ4" s="561"/>
      <c r="BR4" s="561"/>
      <c r="BS4" s="561"/>
      <c r="BT4" s="561"/>
      <c r="BU4" s="561"/>
      <c r="BV4" s="561"/>
      <c r="BW4" s="561"/>
      <c r="BX4" s="561"/>
    </row>
    <row r="5" spans="1:76" ht="9" customHeight="1">
      <c r="A5" s="561"/>
      <c r="B5" s="561"/>
      <c r="C5" s="561"/>
      <c r="D5" s="561"/>
      <c r="E5" s="561"/>
      <c r="F5" s="561"/>
      <c r="G5" s="561"/>
      <c r="H5" s="561"/>
      <c r="I5" s="561"/>
      <c r="J5" s="561"/>
      <c r="K5" s="561"/>
      <c r="L5" s="561"/>
      <c r="M5" s="561"/>
      <c r="N5" s="561"/>
      <c r="O5" s="561"/>
      <c r="P5" s="561"/>
      <c r="Q5" s="561"/>
      <c r="R5" s="561"/>
      <c r="S5" s="561"/>
      <c r="T5" s="561"/>
      <c r="U5" s="561"/>
      <c r="V5" s="561"/>
      <c r="W5" s="561"/>
      <c r="X5" s="561"/>
      <c r="Y5" s="561"/>
      <c r="Z5" s="561"/>
      <c r="AA5" s="561"/>
      <c r="AB5" s="561"/>
      <c r="AC5" s="561"/>
      <c r="AD5" s="561"/>
      <c r="AE5" s="561"/>
      <c r="AF5" s="561"/>
      <c r="AG5" s="561"/>
      <c r="AH5" s="561"/>
      <c r="AI5" s="561"/>
      <c r="AJ5" s="561"/>
      <c r="AK5" s="561"/>
      <c r="AL5" s="561"/>
      <c r="AM5" s="561"/>
      <c r="AN5" s="561"/>
      <c r="AO5" s="561"/>
      <c r="AP5" s="561"/>
      <c r="AQ5" s="561"/>
      <c r="AR5" s="561"/>
      <c r="AS5" s="561"/>
      <c r="AT5" s="561"/>
      <c r="AU5" s="561"/>
      <c r="AV5" s="561"/>
      <c r="AW5" s="561"/>
      <c r="AX5" s="561"/>
      <c r="AY5" s="561"/>
      <c r="AZ5" s="561"/>
      <c r="BA5" s="561"/>
      <c r="BB5" s="561"/>
      <c r="BC5" s="561"/>
      <c r="BD5" s="561"/>
      <c r="BE5" s="561"/>
      <c r="BF5" s="561"/>
      <c r="BG5" s="561"/>
      <c r="BH5" s="561"/>
      <c r="BI5" s="561"/>
      <c r="BJ5" s="561"/>
      <c r="BK5" s="561"/>
      <c r="BL5" s="561"/>
      <c r="BM5" s="561"/>
      <c r="BN5" s="561"/>
      <c r="BO5" s="561"/>
      <c r="BP5" s="561"/>
      <c r="BQ5" s="561"/>
      <c r="BR5" s="561"/>
      <c r="BS5" s="561"/>
      <c r="BT5" s="561"/>
      <c r="BU5" s="561"/>
      <c r="BV5" s="561"/>
      <c r="BW5" s="561"/>
      <c r="BX5" s="561"/>
    </row>
    <row r="6" spans="1:76" ht="9" customHeight="1">
      <c r="A6" s="561"/>
      <c r="B6" s="561"/>
      <c r="C6" s="561"/>
      <c r="D6" s="561"/>
      <c r="E6" s="561"/>
      <c r="F6" s="561"/>
      <c r="G6" s="561"/>
      <c r="H6" s="561"/>
      <c r="I6" s="561"/>
      <c r="J6" s="561"/>
      <c r="K6" s="561"/>
      <c r="L6" s="561"/>
      <c r="M6" s="561"/>
      <c r="N6" s="561"/>
      <c r="O6" s="561"/>
      <c r="P6" s="561"/>
      <c r="Q6" s="561"/>
      <c r="R6" s="561"/>
      <c r="S6" s="561"/>
      <c r="T6" s="561"/>
      <c r="U6" s="561"/>
      <c r="V6" s="561"/>
      <c r="W6" s="561"/>
      <c r="X6" s="561"/>
      <c r="Y6" s="561"/>
      <c r="Z6" s="561"/>
      <c r="AA6" s="561"/>
      <c r="AB6" s="561"/>
      <c r="AC6" s="561"/>
      <c r="AD6" s="561"/>
      <c r="AE6" s="561"/>
      <c r="AF6" s="561"/>
      <c r="AG6" s="561"/>
      <c r="AH6" s="561"/>
      <c r="AI6" s="561"/>
      <c r="AJ6" s="561"/>
      <c r="AK6" s="561"/>
      <c r="AL6" s="561"/>
      <c r="AM6" s="561"/>
      <c r="AN6" s="561"/>
      <c r="AO6" s="561"/>
      <c r="AP6" s="561"/>
      <c r="AQ6" s="561"/>
      <c r="AR6" s="561"/>
      <c r="AS6" s="561"/>
      <c r="AT6" s="561"/>
      <c r="AU6" s="561"/>
      <c r="AV6" s="561"/>
      <c r="AW6" s="561"/>
      <c r="AX6" s="561"/>
      <c r="AY6" s="561"/>
      <c r="AZ6" s="561"/>
      <c r="BA6" s="561"/>
      <c r="BB6" s="561"/>
      <c r="BC6" s="561"/>
      <c r="BD6" s="561"/>
      <c r="BE6" s="561"/>
      <c r="BF6" s="561"/>
      <c r="BG6" s="561"/>
      <c r="BH6" s="561"/>
      <c r="BI6" s="561"/>
      <c r="BJ6" s="561"/>
      <c r="BK6" s="561"/>
      <c r="BL6" s="561"/>
      <c r="BM6" s="561"/>
      <c r="BN6" s="561"/>
      <c r="BO6" s="561"/>
      <c r="BP6" s="561"/>
      <c r="BQ6" s="561"/>
      <c r="BR6" s="561"/>
      <c r="BS6" s="561"/>
      <c r="BT6" s="561"/>
      <c r="BU6" s="561"/>
      <c r="BV6" s="561"/>
      <c r="BW6" s="561"/>
      <c r="BX6" s="561"/>
    </row>
    <row r="7" spans="1:76" ht="9" customHeight="1">
      <c r="A7" s="231"/>
      <c r="B7" s="231"/>
      <c r="C7" s="231"/>
      <c r="D7" s="231"/>
      <c r="E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1"/>
      <c r="AS7" s="231"/>
      <c r="AT7" s="231"/>
      <c r="AU7" s="231"/>
      <c r="AV7" s="231"/>
      <c r="AW7" s="231"/>
      <c r="AX7" s="231"/>
      <c r="AY7" s="231"/>
      <c r="AZ7" s="231"/>
    </row>
    <row r="8" spans="1:76" s="140" customFormat="1" ht="9" customHeight="1">
      <c r="A8" s="233"/>
      <c r="B8" s="233"/>
      <c r="C8" s="525" t="s">
        <v>157</v>
      </c>
      <c r="D8" s="499"/>
      <c r="E8" s="499"/>
      <c r="F8" s="499"/>
      <c r="G8" s="499"/>
      <c r="H8" s="499"/>
      <c r="I8" s="499"/>
      <c r="J8" s="499"/>
      <c r="K8" s="499"/>
      <c r="L8" s="499"/>
      <c r="M8" s="499"/>
      <c r="N8" s="499"/>
      <c r="O8" s="499"/>
      <c r="P8" s="499"/>
      <c r="Q8" s="499"/>
      <c r="R8" s="499"/>
      <c r="S8" s="499"/>
      <c r="T8" s="499"/>
      <c r="U8" s="499"/>
      <c r="V8" s="499"/>
      <c r="W8" s="499"/>
      <c r="X8" s="500"/>
      <c r="Y8" s="233"/>
      <c r="Z8" s="233"/>
      <c r="AA8" s="576" t="s">
        <v>158</v>
      </c>
      <c r="AB8" s="576"/>
      <c r="AC8" s="576"/>
      <c r="AD8" s="576"/>
      <c r="AE8" s="576"/>
      <c r="AF8" s="576"/>
      <c r="AG8" s="576"/>
      <c r="AH8" s="576"/>
      <c r="AI8" s="577" t="str">
        <f>入力表!$D$2</f>
        <v>○○局△△課</v>
      </c>
      <c r="AJ8" s="577"/>
      <c r="AK8" s="577"/>
      <c r="AL8" s="577"/>
      <c r="AM8" s="577"/>
      <c r="AN8" s="577"/>
      <c r="AO8" s="577"/>
      <c r="AP8" s="577"/>
      <c r="AQ8" s="577"/>
      <c r="AR8" s="577"/>
      <c r="AS8" s="577"/>
      <c r="AT8" s="577"/>
      <c r="AU8" s="577"/>
      <c r="AV8" s="577"/>
      <c r="AW8" s="577"/>
      <c r="AX8" s="577"/>
      <c r="AY8" s="233"/>
      <c r="AZ8" s="233"/>
      <c r="BA8" s="576" t="s">
        <v>159</v>
      </c>
      <c r="BB8" s="576"/>
      <c r="BC8" s="576"/>
      <c r="BD8" s="576"/>
      <c r="BE8" s="576"/>
      <c r="BF8" s="576"/>
      <c r="BG8" s="576"/>
      <c r="BH8" s="576"/>
      <c r="BI8" s="576" t="str">
        <f>入力表!$D$4</f>
        <v>農林　太郎</v>
      </c>
      <c r="BJ8" s="576"/>
      <c r="BK8" s="576"/>
      <c r="BL8" s="576"/>
      <c r="BM8" s="576"/>
      <c r="BN8" s="576"/>
      <c r="BO8" s="576"/>
      <c r="BP8" s="576"/>
      <c r="BQ8" s="576"/>
      <c r="BR8" s="576"/>
      <c r="BS8" s="576"/>
      <c r="BT8" s="576"/>
      <c r="BU8" s="576"/>
      <c r="BV8" s="576"/>
    </row>
    <row r="9" spans="1:76" s="140" customFormat="1" ht="9" customHeight="1">
      <c r="A9" s="233"/>
      <c r="B9" s="233"/>
      <c r="C9" s="526"/>
      <c r="D9" s="501"/>
      <c r="E9" s="501"/>
      <c r="F9" s="501"/>
      <c r="G9" s="501"/>
      <c r="H9" s="501"/>
      <c r="I9" s="501"/>
      <c r="J9" s="501"/>
      <c r="K9" s="501"/>
      <c r="L9" s="501"/>
      <c r="M9" s="501"/>
      <c r="N9" s="501"/>
      <c r="O9" s="501"/>
      <c r="P9" s="501"/>
      <c r="Q9" s="501"/>
      <c r="R9" s="501"/>
      <c r="S9" s="501"/>
      <c r="T9" s="501"/>
      <c r="U9" s="501"/>
      <c r="V9" s="501"/>
      <c r="W9" s="501"/>
      <c r="X9" s="502"/>
      <c r="Y9" s="233"/>
      <c r="Z9" s="233"/>
      <c r="AA9" s="576"/>
      <c r="AB9" s="576"/>
      <c r="AC9" s="576"/>
      <c r="AD9" s="576"/>
      <c r="AE9" s="576"/>
      <c r="AF9" s="576"/>
      <c r="AG9" s="576"/>
      <c r="AH9" s="576"/>
      <c r="AI9" s="577"/>
      <c r="AJ9" s="577"/>
      <c r="AK9" s="577"/>
      <c r="AL9" s="577"/>
      <c r="AM9" s="577"/>
      <c r="AN9" s="577"/>
      <c r="AO9" s="577"/>
      <c r="AP9" s="577"/>
      <c r="AQ9" s="577"/>
      <c r="AR9" s="577"/>
      <c r="AS9" s="577"/>
      <c r="AT9" s="577"/>
      <c r="AU9" s="577"/>
      <c r="AV9" s="577"/>
      <c r="AW9" s="577"/>
      <c r="AX9" s="577"/>
      <c r="AY9" s="233"/>
      <c r="AZ9" s="233"/>
      <c r="BA9" s="576"/>
      <c r="BB9" s="576"/>
      <c r="BC9" s="576"/>
      <c r="BD9" s="576"/>
      <c r="BE9" s="576"/>
      <c r="BF9" s="576"/>
      <c r="BG9" s="576"/>
      <c r="BH9" s="576"/>
      <c r="BI9" s="576"/>
      <c r="BJ9" s="576"/>
      <c r="BK9" s="576"/>
      <c r="BL9" s="576"/>
      <c r="BM9" s="576"/>
      <c r="BN9" s="576"/>
      <c r="BO9" s="576"/>
      <c r="BP9" s="576"/>
      <c r="BQ9" s="576"/>
      <c r="BR9" s="576"/>
      <c r="BS9" s="576"/>
      <c r="BT9" s="576"/>
      <c r="BU9" s="576"/>
      <c r="BV9" s="576"/>
    </row>
    <row r="10" spans="1:76" s="140" customFormat="1" ht="9" customHeight="1" thickBot="1">
      <c r="A10" s="233"/>
      <c r="B10" s="233"/>
      <c r="C10" s="546"/>
      <c r="D10" s="547"/>
      <c r="E10" s="547"/>
      <c r="F10" s="547"/>
      <c r="G10" s="547"/>
      <c r="H10" s="547"/>
      <c r="I10" s="547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7"/>
      <c r="W10" s="547"/>
      <c r="X10" s="548"/>
      <c r="Y10" s="233"/>
      <c r="Z10" s="233"/>
      <c r="AA10" s="576"/>
      <c r="AB10" s="576"/>
      <c r="AC10" s="576"/>
      <c r="AD10" s="576"/>
      <c r="AE10" s="576"/>
      <c r="AF10" s="576"/>
      <c r="AG10" s="576"/>
      <c r="AH10" s="576"/>
      <c r="AI10" s="577"/>
      <c r="AJ10" s="577"/>
      <c r="AK10" s="577"/>
      <c r="AL10" s="577"/>
      <c r="AM10" s="577"/>
      <c r="AN10" s="577"/>
      <c r="AO10" s="577"/>
      <c r="AP10" s="577"/>
      <c r="AQ10" s="577"/>
      <c r="AR10" s="577"/>
      <c r="AS10" s="577"/>
      <c r="AT10" s="577"/>
      <c r="AU10" s="577"/>
      <c r="AV10" s="577"/>
      <c r="AW10" s="577"/>
      <c r="AX10" s="577"/>
      <c r="AY10" s="233"/>
      <c r="AZ10" s="233"/>
      <c r="BA10" s="576"/>
      <c r="BB10" s="576"/>
      <c r="BC10" s="576"/>
      <c r="BD10" s="576"/>
      <c r="BE10" s="576"/>
      <c r="BF10" s="576"/>
      <c r="BG10" s="576"/>
      <c r="BH10" s="576"/>
      <c r="BI10" s="576"/>
      <c r="BJ10" s="576"/>
      <c r="BK10" s="576"/>
      <c r="BL10" s="576"/>
      <c r="BM10" s="576"/>
      <c r="BN10" s="576"/>
      <c r="BO10" s="576"/>
      <c r="BP10" s="576"/>
      <c r="BQ10" s="576"/>
      <c r="BR10" s="576"/>
      <c r="BS10" s="576"/>
      <c r="BT10" s="576"/>
      <c r="BU10" s="576"/>
      <c r="BV10" s="576"/>
    </row>
    <row r="11" spans="1:76" s="140" customFormat="1" ht="9" customHeight="1" thickTop="1">
      <c r="A11" s="233"/>
      <c r="B11" s="233"/>
      <c r="C11" s="575" t="s">
        <v>160</v>
      </c>
      <c r="D11" s="575"/>
      <c r="E11" s="575"/>
      <c r="F11" s="575"/>
      <c r="G11" s="575"/>
      <c r="H11" s="575"/>
      <c r="I11" s="575"/>
      <c r="J11" s="575"/>
      <c r="K11" s="575"/>
      <c r="L11" s="575"/>
      <c r="M11" s="516">
        <f>IF(入力表!D12="","",入力表!D12)</f>
        <v>204960</v>
      </c>
      <c r="N11" s="517"/>
      <c r="O11" s="517"/>
      <c r="P11" s="517"/>
      <c r="Q11" s="517"/>
      <c r="R11" s="517"/>
      <c r="S11" s="517"/>
      <c r="T11" s="517"/>
      <c r="U11" s="517"/>
      <c r="V11" s="501" t="s">
        <v>161</v>
      </c>
      <c r="W11" s="501"/>
      <c r="X11" s="502"/>
      <c r="Y11" s="233"/>
      <c r="Z11" s="233"/>
      <c r="AA11" s="576"/>
      <c r="AB11" s="576"/>
      <c r="AC11" s="576"/>
      <c r="AD11" s="576"/>
      <c r="AE11" s="576"/>
      <c r="AF11" s="576"/>
      <c r="AG11" s="576"/>
      <c r="AH11" s="576"/>
      <c r="AI11" s="577"/>
      <c r="AJ11" s="577"/>
      <c r="AK11" s="577"/>
      <c r="AL11" s="577"/>
      <c r="AM11" s="577"/>
      <c r="AN11" s="577"/>
      <c r="AO11" s="577"/>
      <c r="AP11" s="577"/>
      <c r="AQ11" s="577"/>
      <c r="AR11" s="577"/>
      <c r="AS11" s="577"/>
      <c r="AT11" s="577"/>
      <c r="AU11" s="577"/>
      <c r="AV11" s="577"/>
      <c r="AW11" s="577"/>
      <c r="AX11" s="577"/>
      <c r="AY11" s="233"/>
      <c r="AZ11" s="233"/>
      <c r="BA11" s="576" t="s">
        <v>162</v>
      </c>
      <c r="BB11" s="576"/>
      <c r="BC11" s="576"/>
      <c r="BD11" s="576"/>
      <c r="BE11" s="576"/>
      <c r="BF11" s="576"/>
      <c r="BG11" s="576"/>
      <c r="BH11" s="576"/>
      <c r="BI11" s="576">
        <f>入力表!$D$3</f>
        <v>1234567800</v>
      </c>
      <c r="BJ11" s="576"/>
      <c r="BK11" s="576"/>
      <c r="BL11" s="576"/>
      <c r="BM11" s="576"/>
      <c r="BN11" s="576"/>
      <c r="BO11" s="576"/>
      <c r="BP11" s="576"/>
      <c r="BQ11" s="576"/>
      <c r="BR11" s="576"/>
      <c r="BS11" s="576"/>
      <c r="BT11" s="576"/>
      <c r="BU11" s="576"/>
      <c r="BV11" s="576"/>
    </row>
    <row r="12" spans="1:76" s="140" customFormat="1" ht="9" customHeight="1">
      <c r="A12" s="233"/>
      <c r="B12" s="233"/>
      <c r="C12" s="576"/>
      <c r="D12" s="576"/>
      <c r="E12" s="576"/>
      <c r="F12" s="576"/>
      <c r="G12" s="576"/>
      <c r="H12" s="576"/>
      <c r="I12" s="576"/>
      <c r="J12" s="576"/>
      <c r="K12" s="576"/>
      <c r="L12" s="576"/>
      <c r="M12" s="516"/>
      <c r="N12" s="517"/>
      <c r="O12" s="517"/>
      <c r="P12" s="517"/>
      <c r="Q12" s="517"/>
      <c r="R12" s="517"/>
      <c r="S12" s="517"/>
      <c r="T12" s="517"/>
      <c r="U12" s="517"/>
      <c r="V12" s="501"/>
      <c r="W12" s="501"/>
      <c r="X12" s="502"/>
      <c r="Y12" s="233"/>
      <c r="Z12" s="233"/>
      <c r="AA12" s="576"/>
      <c r="AB12" s="576"/>
      <c r="AC12" s="576"/>
      <c r="AD12" s="576"/>
      <c r="AE12" s="576"/>
      <c r="AF12" s="576"/>
      <c r="AG12" s="576"/>
      <c r="AH12" s="576"/>
      <c r="AI12" s="577"/>
      <c r="AJ12" s="577"/>
      <c r="AK12" s="577"/>
      <c r="AL12" s="577"/>
      <c r="AM12" s="577"/>
      <c r="AN12" s="577"/>
      <c r="AO12" s="577"/>
      <c r="AP12" s="577"/>
      <c r="AQ12" s="577"/>
      <c r="AR12" s="577"/>
      <c r="AS12" s="577"/>
      <c r="AT12" s="577"/>
      <c r="AU12" s="577"/>
      <c r="AV12" s="577"/>
      <c r="AW12" s="577"/>
      <c r="AX12" s="577"/>
      <c r="AY12" s="233"/>
      <c r="AZ12" s="233"/>
      <c r="BA12" s="576"/>
      <c r="BB12" s="576"/>
      <c r="BC12" s="576"/>
      <c r="BD12" s="576"/>
      <c r="BE12" s="576"/>
      <c r="BF12" s="576"/>
      <c r="BG12" s="576"/>
      <c r="BH12" s="576"/>
      <c r="BI12" s="576"/>
      <c r="BJ12" s="576"/>
      <c r="BK12" s="576"/>
      <c r="BL12" s="576"/>
      <c r="BM12" s="576"/>
      <c r="BN12" s="576"/>
      <c r="BO12" s="576"/>
      <c r="BP12" s="576"/>
      <c r="BQ12" s="576"/>
      <c r="BR12" s="576"/>
      <c r="BS12" s="576"/>
      <c r="BT12" s="576"/>
      <c r="BU12" s="576"/>
      <c r="BV12" s="576"/>
    </row>
    <row r="13" spans="1:76" s="140" customFormat="1" ht="9" customHeight="1">
      <c r="A13" s="233"/>
      <c r="B13" s="233"/>
      <c r="C13" s="576"/>
      <c r="D13" s="576"/>
      <c r="E13" s="576"/>
      <c r="F13" s="576"/>
      <c r="G13" s="576"/>
      <c r="H13" s="576"/>
      <c r="I13" s="576"/>
      <c r="J13" s="576"/>
      <c r="K13" s="576"/>
      <c r="L13" s="576"/>
      <c r="M13" s="518"/>
      <c r="N13" s="519"/>
      <c r="O13" s="519"/>
      <c r="P13" s="519"/>
      <c r="Q13" s="519"/>
      <c r="R13" s="519"/>
      <c r="S13" s="519"/>
      <c r="T13" s="519"/>
      <c r="U13" s="519"/>
      <c r="V13" s="503"/>
      <c r="W13" s="503"/>
      <c r="X13" s="504"/>
      <c r="Y13" s="233"/>
      <c r="Z13" s="233"/>
      <c r="AA13" s="576"/>
      <c r="AB13" s="576"/>
      <c r="AC13" s="576"/>
      <c r="AD13" s="576"/>
      <c r="AE13" s="576"/>
      <c r="AF13" s="576"/>
      <c r="AG13" s="576"/>
      <c r="AH13" s="576"/>
      <c r="AI13" s="577"/>
      <c r="AJ13" s="577"/>
      <c r="AK13" s="577"/>
      <c r="AL13" s="577"/>
      <c r="AM13" s="577"/>
      <c r="AN13" s="577"/>
      <c r="AO13" s="577"/>
      <c r="AP13" s="577"/>
      <c r="AQ13" s="577"/>
      <c r="AR13" s="577"/>
      <c r="AS13" s="577"/>
      <c r="AT13" s="577"/>
      <c r="AU13" s="577"/>
      <c r="AV13" s="577"/>
      <c r="AW13" s="577"/>
      <c r="AX13" s="577"/>
      <c r="AY13" s="233"/>
      <c r="AZ13" s="233"/>
      <c r="BA13" s="576"/>
      <c r="BB13" s="576"/>
      <c r="BC13" s="576"/>
      <c r="BD13" s="576"/>
      <c r="BE13" s="576"/>
      <c r="BF13" s="576"/>
      <c r="BG13" s="576"/>
      <c r="BH13" s="576"/>
      <c r="BI13" s="576"/>
      <c r="BJ13" s="576"/>
      <c r="BK13" s="576"/>
      <c r="BL13" s="576"/>
      <c r="BM13" s="576"/>
      <c r="BN13" s="576"/>
      <c r="BO13" s="576"/>
      <c r="BP13" s="576"/>
      <c r="BQ13" s="576"/>
      <c r="BR13" s="576"/>
      <c r="BS13" s="576"/>
      <c r="BT13" s="576"/>
      <c r="BU13" s="576"/>
      <c r="BV13" s="576"/>
    </row>
    <row r="14" spans="1:76" s="140" customFormat="1" ht="9" customHeight="1">
      <c r="A14" s="233"/>
      <c r="B14" s="233"/>
      <c r="C14" s="523" t="s">
        <v>163</v>
      </c>
      <c r="D14" s="523"/>
      <c r="E14" s="524" t="s">
        <v>164</v>
      </c>
      <c r="F14" s="524"/>
      <c r="G14" s="525" t="s">
        <v>165</v>
      </c>
      <c r="H14" s="499"/>
      <c r="I14" s="499"/>
      <c r="J14" s="499"/>
      <c r="K14" s="499"/>
      <c r="L14" s="500"/>
      <c r="M14" s="514">
        <f>IF(入力表!D14="","",入力表!D14)</f>
        <v>40992</v>
      </c>
      <c r="N14" s="515"/>
      <c r="O14" s="515"/>
      <c r="P14" s="515"/>
      <c r="Q14" s="515"/>
      <c r="R14" s="515"/>
      <c r="S14" s="515"/>
      <c r="T14" s="515"/>
      <c r="U14" s="515"/>
      <c r="V14" s="499" t="s">
        <v>161</v>
      </c>
      <c r="W14" s="499"/>
      <c r="X14" s="500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</row>
    <row r="15" spans="1:76" s="140" customFormat="1" ht="9" customHeight="1">
      <c r="A15" s="233"/>
      <c r="B15" s="233"/>
      <c r="C15" s="523"/>
      <c r="D15" s="523"/>
      <c r="E15" s="524"/>
      <c r="F15" s="524"/>
      <c r="G15" s="526"/>
      <c r="H15" s="501"/>
      <c r="I15" s="501"/>
      <c r="J15" s="501"/>
      <c r="K15" s="501"/>
      <c r="L15" s="502"/>
      <c r="M15" s="516"/>
      <c r="N15" s="517"/>
      <c r="O15" s="517"/>
      <c r="P15" s="517"/>
      <c r="Q15" s="517"/>
      <c r="R15" s="517"/>
      <c r="S15" s="517"/>
      <c r="T15" s="517"/>
      <c r="U15" s="517"/>
      <c r="V15" s="501"/>
      <c r="W15" s="501"/>
      <c r="X15" s="502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</row>
    <row r="16" spans="1:76" s="140" customFormat="1" ht="9" customHeight="1">
      <c r="A16" s="233"/>
      <c r="B16" s="233"/>
      <c r="C16" s="523"/>
      <c r="D16" s="523"/>
      <c r="E16" s="524"/>
      <c r="F16" s="524"/>
      <c r="G16" s="527"/>
      <c r="H16" s="503"/>
      <c r="I16" s="503"/>
      <c r="J16" s="503"/>
      <c r="K16" s="503"/>
      <c r="L16" s="504"/>
      <c r="M16" s="518"/>
      <c r="N16" s="519"/>
      <c r="O16" s="519"/>
      <c r="P16" s="519"/>
      <c r="Q16" s="519"/>
      <c r="R16" s="519"/>
      <c r="S16" s="519"/>
      <c r="T16" s="519"/>
      <c r="U16" s="519"/>
      <c r="V16" s="503"/>
      <c r="W16" s="503"/>
      <c r="X16" s="504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</row>
    <row r="17" spans="1:79" s="140" customFormat="1" ht="9" customHeight="1">
      <c r="A17" s="233"/>
      <c r="B17" s="233"/>
      <c r="C17" s="523"/>
      <c r="D17" s="523"/>
      <c r="E17" s="524"/>
      <c r="F17" s="524"/>
      <c r="G17" s="505" t="s">
        <v>166</v>
      </c>
      <c r="H17" s="506"/>
      <c r="I17" s="506"/>
      <c r="J17" s="506"/>
      <c r="K17" s="506"/>
      <c r="L17" s="507"/>
      <c r="M17" s="514">
        <f>IF(入力表!D15="","",入力表!D15)</f>
        <v>0</v>
      </c>
      <c r="N17" s="515"/>
      <c r="O17" s="515"/>
      <c r="P17" s="515"/>
      <c r="Q17" s="515"/>
      <c r="R17" s="515"/>
      <c r="S17" s="515"/>
      <c r="T17" s="515"/>
      <c r="U17" s="515"/>
      <c r="V17" s="499" t="s">
        <v>161</v>
      </c>
      <c r="W17" s="499"/>
      <c r="X17" s="500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</row>
    <row r="18" spans="1:79" s="140" customFormat="1" ht="9" customHeight="1">
      <c r="A18" s="233"/>
      <c r="B18" s="233"/>
      <c r="C18" s="523"/>
      <c r="D18" s="523"/>
      <c r="E18" s="524"/>
      <c r="F18" s="524"/>
      <c r="G18" s="508"/>
      <c r="H18" s="509"/>
      <c r="I18" s="509"/>
      <c r="J18" s="509"/>
      <c r="K18" s="509"/>
      <c r="L18" s="510"/>
      <c r="M18" s="516"/>
      <c r="N18" s="517"/>
      <c r="O18" s="517"/>
      <c r="P18" s="517"/>
      <c r="Q18" s="517"/>
      <c r="R18" s="517"/>
      <c r="S18" s="517"/>
      <c r="T18" s="517"/>
      <c r="U18" s="517"/>
      <c r="V18" s="501"/>
      <c r="W18" s="501"/>
      <c r="X18" s="502"/>
      <c r="Y18" s="233"/>
      <c r="Z18" s="233"/>
      <c r="AA18" s="525" t="s">
        <v>167</v>
      </c>
      <c r="AB18" s="499"/>
      <c r="AC18" s="499"/>
      <c r="AD18" s="499"/>
      <c r="AE18" s="499"/>
      <c r="AF18" s="499"/>
      <c r="AG18" s="499"/>
      <c r="AH18" s="499"/>
      <c r="AI18" s="499"/>
      <c r="AJ18" s="499"/>
      <c r="AK18" s="499"/>
      <c r="AL18" s="499"/>
      <c r="AM18" s="499"/>
      <c r="AN18" s="499"/>
      <c r="AO18" s="500"/>
      <c r="AP18" s="233"/>
      <c r="AQ18" s="233"/>
      <c r="AR18" s="505" t="s">
        <v>168</v>
      </c>
      <c r="AS18" s="506"/>
      <c r="AT18" s="506"/>
      <c r="AU18" s="506"/>
      <c r="AV18" s="506"/>
      <c r="AW18" s="506"/>
      <c r="AX18" s="506"/>
      <c r="AY18" s="506"/>
      <c r="AZ18" s="506"/>
      <c r="BA18" s="506"/>
      <c r="BB18" s="506"/>
      <c r="BC18" s="506"/>
      <c r="BD18" s="506"/>
      <c r="BE18" s="506"/>
      <c r="BF18" s="506"/>
      <c r="BG18" s="506"/>
      <c r="BH18" s="506"/>
      <c r="BI18" s="506"/>
      <c r="BJ18" s="506"/>
      <c r="BK18" s="506"/>
      <c r="BL18" s="506"/>
      <c r="BM18" s="506"/>
      <c r="BN18" s="506"/>
      <c r="BO18" s="506"/>
      <c r="BP18" s="506"/>
      <c r="BQ18" s="506"/>
      <c r="BR18" s="506"/>
      <c r="BS18" s="506"/>
      <c r="BT18" s="506"/>
      <c r="BU18" s="506"/>
      <c r="BV18" s="507"/>
    </row>
    <row r="19" spans="1:79" s="140" customFormat="1" ht="9" customHeight="1">
      <c r="A19" s="233"/>
      <c r="B19" s="233"/>
      <c r="C19" s="523"/>
      <c r="D19" s="523"/>
      <c r="E19" s="524"/>
      <c r="F19" s="524"/>
      <c r="G19" s="511"/>
      <c r="H19" s="512"/>
      <c r="I19" s="512"/>
      <c r="J19" s="512"/>
      <c r="K19" s="512"/>
      <c r="L19" s="513"/>
      <c r="M19" s="518"/>
      <c r="N19" s="519"/>
      <c r="O19" s="519"/>
      <c r="P19" s="519"/>
      <c r="Q19" s="519"/>
      <c r="R19" s="519"/>
      <c r="S19" s="519"/>
      <c r="T19" s="519"/>
      <c r="U19" s="519"/>
      <c r="V19" s="503"/>
      <c r="W19" s="503"/>
      <c r="X19" s="504"/>
      <c r="Y19" s="233"/>
      <c r="Z19" s="233"/>
      <c r="AA19" s="526"/>
      <c r="AB19" s="501"/>
      <c r="AC19" s="501"/>
      <c r="AD19" s="501"/>
      <c r="AE19" s="501"/>
      <c r="AF19" s="501"/>
      <c r="AG19" s="501"/>
      <c r="AH19" s="501"/>
      <c r="AI19" s="501"/>
      <c r="AJ19" s="501"/>
      <c r="AK19" s="501"/>
      <c r="AL19" s="501"/>
      <c r="AM19" s="501"/>
      <c r="AN19" s="501"/>
      <c r="AO19" s="502"/>
      <c r="AP19" s="233"/>
      <c r="AQ19" s="233"/>
      <c r="AR19" s="508"/>
      <c r="AS19" s="509"/>
      <c r="AT19" s="509"/>
      <c r="AU19" s="509"/>
      <c r="AV19" s="509"/>
      <c r="AW19" s="509"/>
      <c r="AX19" s="509"/>
      <c r="AY19" s="509"/>
      <c r="AZ19" s="509"/>
      <c r="BA19" s="509"/>
      <c r="BB19" s="509"/>
      <c r="BC19" s="509"/>
      <c r="BD19" s="509"/>
      <c r="BE19" s="509"/>
      <c r="BF19" s="509"/>
      <c r="BG19" s="509"/>
      <c r="BH19" s="509"/>
      <c r="BI19" s="509"/>
      <c r="BJ19" s="509"/>
      <c r="BK19" s="509"/>
      <c r="BL19" s="509"/>
      <c r="BM19" s="509"/>
      <c r="BN19" s="509"/>
      <c r="BO19" s="509"/>
      <c r="BP19" s="509"/>
      <c r="BQ19" s="509"/>
      <c r="BR19" s="509"/>
      <c r="BS19" s="509"/>
      <c r="BT19" s="509"/>
      <c r="BU19" s="509"/>
      <c r="BV19" s="510"/>
      <c r="BZ19" s="142"/>
    </row>
    <row r="20" spans="1:79" s="140" customFormat="1" ht="9" customHeight="1" thickBot="1">
      <c r="A20" s="233"/>
      <c r="B20" s="233"/>
      <c r="C20" s="523"/>
      <c r="D20" s="523"/>
      <c r="E20" s="524"/>
      <c r="F20" s="524"/>
      <c r="G20" s="505" t="s">
        <v>169</v>
      </c>
      <c r="H20" s="506"/>
      <c r="I20" s="506"/>
      <c r="J20" s="506"/>
      <c r="K20" s="506"/>
      <c r="L20" s="507"/>
      <c r="M20" s="514">
        <f>IF(入力表!D16="","",入力表!D16)</f>
        <v>0</v>
      </c>
      <c r="N20" s="515"/>
      <c r="O20" s="515"/>
      <c r="P20" s="515"/>
      <c r="Q20" s="515"/>
      <c r="R20" s="515"/>
      <c r="S20" s="515"/>
      <c r="T20" s="515"/>
      <c r="U20" s="515"/>
      <c r="V20" s="499" t="s">
        <v>161</v>
      </c>
      <c r="W20" s="499"/>
      <c r="X20" s="500"/>
      <c r="Y20" s="233"/>
      <c r="Z20" s="233"/>
      <c r="AA20" s="546"/>
      <c r="AB20" s="547"/>
      <c r="AC20" s="547"/>
      <c r="AD20" s="547"/>
      <c r="AE20" s="547"/>
      <c r="AF20" s="547"/>
      <c r="AG20" s="547"/>
      <c r="AH20" s="547"/>
      <c r="AI20" s="547"/>
      <c r="AJ20" s="547"/>
      <c r="AK20" s="547"/>
      <c r="AL20" s="547"/>
      <c r="AM20" s="547"/>
      <c r="AN20" s="547"/>
      <c r="AO20" s="548"/>
      <c r="AP20" s="233"/>
      <c r="AQ20" s="233"/>
      <c r="AR20" s="508"/>
      <c r="AS20" s="509"/>
      <c r="AT20" s="509"/>
      <c r="AU20" s="509"/>
      <c r="AV20" s="509"/>
      <c r="AW20" s="509"/>
      <c r="AX20" s="509"/>
      <c r="AY20" s="509"/>
      <c r="AZ20" s="509"/>
      <c r="BA20" s="509"/>
      <c r="BB20" s="509"/>
      <c r="BC20" s="509"/>
      <c r="BD20" s="509"/>
      <c r="BE20" s="509"/>
      <c r="BF20" s="509"/>
      <c r="BG20" s="509"/>
      <c r="BH20" s="509"/>
      <c r="BI20" s="509"/>
      <c r="BJ20" s="509"/>
      <c r="BK20" s="509"/>
      <c r="BL20" s="509"/>
      <c r="BM20" s="509"/>
      <c r="BN20" s="509"/>
      <c r="BO20" s="509"/>
      <c r="BP20" s="509"/>
      <c r="BQ20" s="509"/>
      <c r="BR20" s="509"/>
      <c r="BS20" s="509"/>
      <c r="BT20" s="509"/>
      <c r="BU20" s="509"/>
      <c r="BV20" s="510"/>
      <c r="BZ20" s="143"/>
    </row>
    <row r="21" spans="1:79" s="140" customFormat="1" ht="9" customHeight="1" thickTop="1">
      <c r="A21" s="233"/>
      <c r="B21" s="233"/>
      <c r="C21" s="523"/>
      <c r="D21" s="523"/>
      <c r="E21" s="524"/>
      <c r="F21" s="524"/>
      <c r="G21" s="508"/>
      <c r="H21" s="509"/>
      <c r="I21" s="509"/>
      <c r="J21" s="509"/>
      <c r="K21" s="509"/>
      <c r="L21" s="510"/>
      <c r="M21" s="516"/>
      <c r="N21" s="517"/>
      <c r="O21" s="517"/>
      <c r="P21" s="517"/>
      <c r="Q21" s="517"/>
      <c r="R21" s="517"/>
      <c r="S21" s="517"/>
      <c r="T21" s="517"/>
      <c r="U21" s="517"/>
      <c r="V21" s="501"/>
      <c r="W21" s="501"/>
      <c r="X21" s="502"/>
      <c r="Y21" s="233"/>
      <c r="Z21" s="233"/>
      <c r="AA21" s="538">
        <f>入力表!$D$11</f>
        <v>21</v>
      </c>
      <c r="AB21" s="539"/>
      <c r="AC21" s="539"/>
      <c r="AD21" s="539"/>
      <c r="AE21" s="539"/>
      <c r="AF21" s="539"/>
      <c r="AG21" s="539"/>
      <c r="AH21" s="539"/>
      <c r="AI21" s="542" t="s">
        <v>196</v>
      </c>
      <c r="AJ21" s="542"/>
      <c r="AK21" s="542"/>
      <c r="AL21" s="542"/>
      <c r="AM21" s="542"/>
      <c r="AN21" s="542"/>
      <c r="AO21" s="543"/>
      <c r="AP21" s="234"/>
      <c r="AQ21" s="233"/>
      <c r="AR21" s="508"/>
      <c r="AS21" s="509"/>
      <c r="AT21" s="509"/>
      <c r="AU21" s="509"/>
      <c r="AV21" s="509"/>
      <c r="AW21" s="509"/>
      <c r="AX21" s="509"/>
      <c r="AY21" s="509"/>
      <c r="AZ21" s="509"/>
      <c r="BA21" s="509"/>
      <c r="BB21" s="509"/>
      <c r="BC21" s="509"/>
      <c r="BD21" s="509"/>
      <c r="BE21" s="509"/>
      <c r="BF21" s="509"/>
      <c r="BG21" s="509"/>
      <c r="BH21" s="509"/>
      <c r="BI21" s="509"/>
      <c r="BJ21" s="509"/>
      <c r="BK21" s="509"/>
      <c r="BL21" s="509"/>
      <c r="BM21" s="509"/>
      <c r="BN21" s="509"/>
      <c r="BO21" s="509"/>
      <c r="BP21" s="509"/>
      <c r="BQ21" s="509"/>
      <c r="BR21" s="509"/>
      <c r="BS21" s="509"/>
      <c r="BT21" s="509"/>
      <c r="BU21" s="509"/>
      <c r="BV21" s="510"/>
      <c r="BZ21" s="143"/>
    </row>
    <row r="22" spans="1:79" s="140" customFormat="1" ht="9" customHeight="1" thickBot="1">
      <c r="A22" s="233"/>
      <c r="B22" s="233"/>
      <c r="C22" s="523"/>
      <c r="D22" s="523"/>
      <c r="E22" s="524"/>
      <c r="F22" s="524"/>
      <c r="G22" s="511"/>
      <c r="H22" s="512"/>
      <c r="I22" s="512"/>
      <c r="J22" s="512"/>
      <c r="K22" s="512"/>
      <c r="L22" s="513"/>
      <c r="M22" s="518"/>
      <c r="N22" s="519"/>
      <c r="O22" s="519"/>
      <c r="P22" s="519"/>
      <c r="Q22" s="519"/>
      <c r="R22" s="519"/>
      <c r="S22" s="519"/>
      <c r="T22" s="519"/>
      <c r="U22" s="519"/>
      <c r="V22" s="503"/>
      <c r="W22" s="503"/>
      <c r="X22" s="504"/>
      <c r="Y22" s="233"/>
      <c r="Z22" s="233"/>
      <c r="AA22" s="538"/>
      <c r="AB22" s="539"/>
      <c r="AC22" s="539"/>
      <c r="AD22" s="539"/>
      <c r="AE22" s="539"/>
      <c r="AF22" s="539"/>
      <c r="AG22" s="539"/>
      <c r="AH22" s="539"/>
      <c r="AI22" s="542"/>
      <c r="AJ22" s="542"/>
      <c r="AK22" s="542"/>
      <c r="AL22" s="542"/>
      <c r="AM22" s="542"/>
      <c r="AN22" s="542"/>
      <c r="AO22" s="543"/>
      <c r="AP22" s="234"/>
      <c r="AQ22" s="234"/>
      <c r="AR22" s="572"/>
      <c r="AS22" s="573"/>
      <c r="AT22" s="573"/>
      <c r="AU22" s="573"/>
      <c r="AV22" s="573"/>
      <c r="AW22" s="573"/>
      <c r="AX22" s="573"/>
      <c r="AY22" s="573"/>
      <c r="AZ22" s="573"/>
      <c r="BA22" s="573"/>
      <c r="BB22" s="573"/>
      <c r="BC22" s="573"/>
      <c r="BD22" s="573"/>
      <c r="BE22" s="573"/>
      <c r="BF22" s="573"/>
      <c r="BG22" s="573"/>
      <c r="BH22" s="573"/>
      <c r="BI22" s="573"/>
      <c r="BJ22" s="573"/>
      <c r="BK22" s="573"/>
      <c r="BL22" s="573"/>
      <c r="BM22" s="573"/>
      <c r="BN22" s="573"/>
      <c r="BO22" s="573"/>
      <c r="BP22" s="573"/>
      <c r="BQ22" s="573"/>
      <c r="BR22" s="573"/>
      <c r="BS22" s="573"/>
      <c r="BT22" s="573"/>
      <c r="BU22" s="573"/>
      <c r="BV22" s="574"/>
      <c r="BZ22" s="143"/>
    </row>
    <row r="23" spans="1:79" s="140" customFormat="1" ht="9" customHeight="1" thickTop="1">
      <c r="A23" s="233"/>
      <c r="B23" s="233"/>
      <c r="C23" s="523"/>
      <c r="D23" s="523"/>
      <c r="E23" s="550" t="s">
        <v>171</v>
      </c>
      <c r="F23" s="551"/>
      <c r="G23" s="505"/>
      <c r="H23" s="506"/>
      <c r="I23" s="506"/>
      <c r="J23" s="506"/>
      <c r="K23" s="506"/>
      <c r="L23" s="507"/>
      <c r="M23" s="514">
        <f>IF(入力表!D17="","",入力表!D17)</f>
        <v>0</v>
      </c>
      <c r="N23" s="515"/>
      <c r="O23" s="515"/>
      <c r="P23" s="515"/>
      <c r="Q23" s="515"/>
      <c r="R23" s="515"/>
      <c r="S23" s="515"/>
      <c r="T23" s="515"/>
      <c r="U23" s="515"/>
      <c r="V23" s="499" t="s">
        <v>161</v>
      </c>
      <c r="W23" s="499"/>
      <c r="X23" s="500"/>
      <c r="Y23" s="233"/>
      <c r="Z23" s="233"/>
      <c r="AA23" s="540"/>
      <c r="AB23" s="541"/>
      <c r="AC23" s="541"/>
      <c r="AD23" s="541"/>
      <c r="AE23" s="541"/>
      <c r="AF23" s="541"/>
      <c r="AG23" s="541"/>
      <c r="AH23" s="541"/>
      <c r="AI23" s="544"/>
      <c r="AJ23" s="544"/>
      <c r="AK23" s="544"/>
      <c r="AL23" s="544"/>
      <c r="AM23" s="544"/>
      <c r="AN23" s="544"/>
      <c r="AO23" s="545"/>
      <c r="AP23" s="234"/>
      <c r="AQ23" s="234"/>
      <c r="AR23" s="235"/>
      <c r="AS23" s="520" t="s">
        <v>172</v>
      </c>
      <c r="AT23" s="520"/>
      <c r="AU23" s="520"/>
      <c r="AV23" s="520"/>
      <c r="AW23" s="520"/>
      <c r="AX23" s="233"/>
      <c r="AY23" s="236"/>
      <c r="AZ23" s="496" t="s">
        <v>173</v>
      </c>
      <c r="BA23" s="497"/>
      <c r="BB23" s="497"/>
      <c r="BC23" s="497"/>
      <c r="BD23" s="497"/>
      <c r="BE23" s="497"/>
      <c r="BF23" s="497"/>
      <c r="BG23" s="497"/>
      <c r="BH23" s="237"/>
      <c r="BI23" s="236"/>
      <c r="BJ23" s="236"/>
      <c r="BK23" s="236"/>
      <c r="BL23" s="236"/>
      <c r="BM23" s="236"/>
      <c r="BN23" s="236"/>
      <c r="BO23" s="233"/>
      <c r="BP23" s="233"/>
      <c r="BQ23" s="233"/>
      <c r="BR23" s="233"/>
      <c r="BS23" s="233"/>
      <c r="BT23" s="233"/>
      <c r="BU23" s="233"/>
      <c r="BV23" s="238"/>
      <c r="BZ23" s="143"/>
    </row>
    <row r="24" spans="1:79" s="140" customFormat="1" ht="9" customHeight="1">
      <c r="A24" s="233"/>
      <c r="B24" s="233"/>
      <c r="C24" s="523"/>
      <c r="D24" s="523"/>
      <c r="E24" s="552"/>
      <c r="F24" s="553"/>
      <c r="G24" s="508"/>
      <c r="H24" s="509"/>
      <c r="I24" s="509"/>
      <c r="J24" s="509"/>
      <c r="K24" s="509"/>
      <c r="L24" s="510"/>
      <c r="M24" s="516"/>
      <c r="N24" s="517"/>
      <c r="O24" s="517"/>
      <c r="P24" s="517"/>
      <c r="Q24" s="517"/>
      <c r="R24" s="517"/>
      <c r="S24" s="517"/>
      <c r="T24" s="517"/>
      <c r="U24" s="517"/>
      <c r="V24" s="501"/>
      <c r="W24" s="501"/>
      <c r="X24" s="502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9"/>
      <c r="AQ24" s="239"/>
      <c r="AR24" s="240"/>
      <c r="AS24" s="520"/>
      <c r="AT24" s="520"/>
      <c r="AU24" s="520"/>
      <c r="AV24" s="520"/>
      <c r="AW24" s="520"/>
      <c r="AX24" s="233"/>
      <c r="AY24" s="233"/>
      <c r="AZ24" s="498"/>
      <c r="BA24" s="498"/>
      <c r="BB24" s="498"/>
      <c r="BC24" s="498"/>
      <c r="BD24" s="498"/>
      <c r="BE24" s="498"/>
      <c r="BF24" s="498"/>
      <c r="BG24" s="498"/>
      <c r="BH24" s="237"/>
      <c r="BI24" s="233"/>
      <c r="BJ24" s="233"/>
      <c r="BK24" s="563" t="s">
        <v>199</v>
      </c>
      <c r="BL24" s="563"/>
      <c r="BM24" s="563"/>
      <c r="BN24" s="563"/>
      <c r="BO24" s="233"/>
      <c r="BP24" s="233"/>
      <c r="BQ24" s="233"/>
      <c r="BR24" s="233"/>
      <c r="BS24" s="233"/>
      <c r="BT24" s="233"/>
      <c r="BU24" s="233"/>
      <c r="BV24" s="238"/>
    </row>
    <row r="25" spans="1:79" s="140" customFormat="1" ht="9" customHeight="1">
      <c r="A25" s="233"/>
      <c r="B25" s="233"/>
      <c r="C25" s="523"/>
      <c r="D25" s="523"/>
      <c r="E25" s="552"/>
      <c r="F25" s="553"/>
      <c r="G25" s="511"/>
      <c r="H25" s="512"/>
      <c r="I25" s="512"/>
      <c r="J25" s="512"/>
      <c r="K25" s="512"/>
      <c r="L25" s="513"/>
      <c r="M25" s="518"/>
      <c r="N25" s="519"/>
      <c r="O25" s="519"/>
      <c r="P25" s="519"/>
      <c r="Q25" s="519"/>
      <c r="R25" s="519"/>
      <c r="S25" s="519"/>
      <c r="T25" s="519"/>
      <c r="U25" s="519"/>
      <c r="V25" s="503"/>
      <c r="W25" s="503"/>
      <c r="X25" s="504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41"/>
      <c r="AQ25" s="241"/>
      <c r="AR25" s="240"/>
      <c r="AS25" s="520"/>
      <c r="AT25" s="520"/>
      <c r="AU25" s="520"/>
      <c r="AV25" s="520"/>
      <c r="AW25" s="520"/>
      <c r="AX25" s="233"/>
      <c r="AY25" s="233"/>
      <c r="AZ25" s="498"/>
      <c r="BA25" s="498"/>
      <c r="BB25" s="498"/>
      <c r="BC25" s="498"/>
      <c r="BD25" s="498"/>
      <c r="BE25" s="498"/>
      <c r="BF25" s="498"/>
      <c r="BG25" s="498"/>
      <c r="BH25" s="237"/>
      <c r="BI25" s="233"/>
      <c r="BJ25" s="233"/>
      <c r="BK25" s="563"/>
      <c r="BL25" s="563"/>
      <c r="BM25" s="563"/>
      <c r="BN25" s="563"/>
      <c r="BO25" s="233"/>
      <c r="BP25" s="233"/>
      <c r="BQ25" s="233"/>
      <c r="BR25" s="233"/>
      <c r="BS25" s="233"/>
      <c r="BT25" s="233"/>
      <c r="BU25" s="233"/>
      <c r="BV25" s="238"/>
      <c r="BZ25" s="145"/>
    </row>
    <row r="26" spans="1:79" s="140" customFormat="1" ht="9" customHeight="1">
      <c r="A26" s="233"/>
      <c r="B26" s="233"/>
      <c r="C26" s="523"/>
      <c r="D26" s="523"/>
      <c r="E26" s="552"/>
      <c r="F26" s="553"/>
      <c r="G26" s="505"/>
      <c r="H26" s="506"/>
      <c r="I26" s="506"/>
      <c r="J26" s="506"/>
      <c r="K26" s="506"/>
      <c r="L26" s="507"/>
      <c r="M26" s="514">
        <f>IF(入力表!D18="","",入力表!D18)</f>
        <v>0</v>
      </c>
      <c r="N26" s="515"/>
      <c r="O26" s="515"/>
      <c r="P26" s="515"/>
      <c r="Q26" s="515"/>
      <c r="R26" s="515"/>
      <c r="S26" s="515"/>
      <c r="T26" s="515"/>
      <c r="U26" s="515"/>
      <c r="V26" s="499" t="s">
        <v>161</v>
      </c>
      <c r="W26" s="499"/>
      <c r="X26" s="500"/>
      <c r="Y26" s="233"/>
      <c r="Z26" s="233"/>
      <c r="AA26" s="525" t="s">
        <v>174</v>
      </c>
      <c r="AB26" s="499"/>
      <c r="AC26" s="499"/>
      <c r="AD26" s="499"/>
      <c r="AE26" s="499"/>
      <c r="AF26" s="499"/>
      <c r="AG26" s="499"/>
      <c r="AH26" s="499"/>
      <c r="AI26" s="499"/>
      <c r="AJ26" s="499"/>
      <c r="AK26" s="499"/>
      <c r="AL26" s="499"/>
      <c r="AM26" s="499"/>
      <c r="AN26" s="499"/>
      <c r="AO26" s="500"/>
      <c r="AP26" s="241"/>
      <c r="AQ26" s="241"/>
      <c r="AR26" s="570" t="s">
        <v>175</v>
      </c>
      <c r="AS26" s="531">
        <f>IF(入力表!D12="","",入力表!D12)</f>
        <v>204960</v>
      </c>
      <c r="AT26" s="531"/>
      <c r="AU26" s="531"/>
      <c r="AV26" s="531"/>
      <c r="AW26" s="531"/>
      <c r="AX26" s="520" t="s">
        <v>176</v>
      </c>
      <c r="AY26" s="520"/>
      <c r="AZ26" s="534">
        <f>$M$14+$M$17+$M$20</f>
        <v>40992</v>
      </c>
      <c r="BA26" s="534"/>
      <c r="BB26" s="534"/>
      <c r="BC26" s="534"/>
      <c r="BD26" s="534"/>
      <c r="BE26" s="534"/>
      <c r="BF26" s="534"/>
      <c r="BG26" s="534"/>
      <c r="BH26" s="520" t="s">
        <v>177</v>
      </c>
      <c r="BI26" s="520" t="s">
        <v>178</v>
      </c>
      <c r="BJ26" s="520"/>
      <c r="BK26" s="522">
        <v>12</v>
      </c>
      <c r="BL26" s="522"/>
      <c r="BM26" s="522" t="s">
        <v>179</v>
      </c>
      <c r="BN26" s="522"/>
      <c r="BO26" s="233"/>
      <c r="BP26" s="233"/>
      <c r="BQ26" s="233"/>
      <c r="BR26" s="233"/>
      <c r="BS26" s="233"/>
      <c r="BT26" s="233"/>
      <c r="BU26" s="233"/>
      <c r="BV26" s="238"/>
      <c r="BZ26" s="145"/>
    </row>
    <row r="27" spans="1:79" s="140" customFormat="1" ht="9" customHeight="1">
      <c r="A27" s="233"/>
      <c r="B27" s="233"/>
      <c r="C27" s="523"/>
      <c r="D27" s="523"/>
      <c r="E27" s="552"/>
      <c r="F27" s="553"/>
      <c r="G27" s="508"/>
      <c r="H27" s="509"/>
      <c r="I27" s="509"/>
      <c r="J27" s="509"/>
      <c r="K27" s="509"/>
      <c r="L27" s="510"/>
      <c r="M27" s="516"/>
      <c r="N27" s="517"/>
      <c r="O27" s="517"/>
      <c r="P27" s="517"/>
      <c r="Q27" s="517"/>
      <c r="R27" s="517"/>
      <c r="S27" s="517"/>
      <c r="T27" s="517"/>
      <c r="U27" s="517"/>
      <c r="V27" s="501"/>
      <c r="W27" s="501"/>
      <c r="X27" s="502"/>
      <c r="Y27" s="233"/>
      <c r="Z27" s="233"/>
      <c r="AA27" s="526"/>
      <c r="AB27" s="501"/>
      <c r="AC27" s="501"/>
      <c r="AD27" s="501"/>
      <c r="AE27" s="501"/>
      <c r="AF27" s="501"/>
      <c r="AG27" s="501"/>
      <c r="AH27" s="501"/>
      <c r="AI27" s="501"/>
      <c r="AJ27" s="501"/>
      <c r="AK27" s="501"/>
      <c r="AL27" s="501"/>
      <c r="AM27" s="501"/>
      <c r="AN27" s="501"/>
      <c r="AO27" s="502"/>
      <c r="AP27" s="150"/>
      <c r="AQ27" s="150"/>
      <c r="AR27" s="570"/>
      <c r="AS27" s="531"/>
      <c r="AT27" s="531"/>
      <c r="AU27" s="531"/>
      <c r="AV27" s="531"/>
      <c r="AW27" s="531"/>
      <c r="AX27" s="520"/>
      <c r="AY27" s="520"/>
      <c r="AZ27" s="534"/>
      <c r="BA27" s="534"/>
      <c r="BB27" s="534"/>
      <c r="BC27" s="534"/>
      <c r="BD27" s="534"/>
      <c r="BE27" s="534"/>
      <c r="BF27" s="534"/>
      <c r="BG27" s="534"/>
      <c r="BH27" s="520"/>
      <c r="BI27" s="520"/>
      <c r="BJ27" s="520"/>
      <c r="BK27" s="522"/>
      <c r="BL27" s="522"/>
      <c r="BM27" s="522"/>
      <c r="BN27" s="522"/>
      <c r="BO27" s="520" t="s">
        <v>180</v>
      </c>
      <c r="BP27" s="520"/>
      <c r="BQ27" s="531">
        <f>ROUND((($AS$26+$AZ$26)*$BK$26)/2015,0)</f>
        <v>1465</v>
      </c>
      <c r="BR27" s="531"/>
      <c r="BS27" s="531"/>
      <c r="BT27" s="531"/>
      <c r="BU27" s="520" t="s">
        <v>161</v>
      </c>
      <c r="BV27" s="557"/>
      <c r="BZ27" s="150"/>
    </row>
    <row r="28" spans="1:79" s="140" customFormat="1" ht="9" customHeight="1" thickBot="1">
      <c r="A28" s="242"/>
      <c r="B28" s="233"/>
      <c r="C28" s="523"/>
      <c r="D28" s="523"/>
      <c r="E28" s="552"/>
      <c r="F28" s="553"/>
      <c r="G28" s="511"/>
      <c r="H28" s="512"/>
      <c r="I28" s="512"/>
      <c r="J28" s="512"/>
      <c r="K28" s="512"/>
      <c r="L28" s="513"/>
      <c r="M28" s="518"/>
      <c r="N28" s="519"/>
      <c r="O28" s="519"/>
      <c r="P28" s="519"/>
      <c r="Q28" s="519"/>
      <c r="R28" s="519"/>
      <c r="S28" s="519"/>
      <c r="T28" s="519"/>
      <c r="U28" s="519"/>
      <c r="V28" s="503"/>
      <c r="W28" s="503"/>
      <c r="X28" s="504"/>
      <c r="Y28" s="233"/>
      <c r="Z28" s="233"/>
      <c r="AA28" s="546"/>
      <c r="AB28" s="547"/>
      <c r="AC28" s="547"/>
      <c r="AD28" s="547"/>
      <c r="AE28" s="547"/>
      <c r="AF28" s="547"/>
      <c r="AG28" s="547"/>
      <c r="AH28" s="547"/>
      <c r="AI28" s="547"/>
      <c r="AJ28" s="547"/>
      <c r="AK28" s="547"/>
      <c r="AL28" s="547"/>
      <c r="AM28" s="547"/>
      <c r="AN28" s="547"/>
      <c r="AO28" s="548"/>
      <c r="AP28" s="150"/>
      <c r="AQ28" s="150"/>
      <c r="AR28" s="571"/>
      <c r="AS28" s="532"/>
      <c r="AT28" s="532"/>
      <c r="AU28" s="532"/>
      <c r="AV28" s="532"/>
      <c r="AW28" s="532"/>
      <c r="AX28" s="535"/>
      <c r="AY28" s="535"/>
      <c r="AZ28" s="558"/>
      <c r="BA28" s="558"/>
      <c r="BB28" s="558"/>
      <c r="BC28" s="558"/>
      <c r="BD28" s="558"/>
      <c r="BE28" s="558"/>
      <c r="BF28" s="558"/>
      <c r="BG28" s="558"/>
      <c r="BH28" s="535"/>
      <c r="BI28" s="535"/>
      <c r="BJ28" s="535"/>
      <c r="BK28" s="559"/>
      <c r="BL28" s="559"/>
      <c r="BM28" s="559"/>
      <c r="BN28" s="559"/>
      <c r="BO28" s="520"/>
      <c r="BP28" s="520"/>
      <c r="BQ28" s="531"/>
      <c r="BR28" s="531"/>
      <c r="BS28" s="531"/>
      <c r="BT28" s="531"/>
      <c r="BU28" s="520"/>
      <c r="BV28" s="557"/>
      <c r="BZ28" s="150"/>
    </row>
    <row r="29" spans="1:79" s="140" customFormat="1" ht="9" customHeight="1" thickTop="1">
      <c r="A29" s="242"/>
      <c r="B29" s="233"/>
      <c r="C29" s="523"/>
      <c r="D29" s="523"/>
      <c r="E29" s="552"/>
      <c r="F29" s="553"/>
      <c r="G29" s="505"/>
      <c r="H29" s="506"/>
      <c r="I29" s="506"/>
      <c r="J29" s="506"/>
      <c r="K29" s="506"/>
      <c r="L29" s="507"/>
      <c r="M29" s="514">
        <f>IF(入力表!D19="","",入力表!D19)</f>
        <v>0</v>
      </c>
      <c r="N29" s="515"/>
      <c r="O29" s="515"/>
      <c r="P29" s="515"/>
      <c r="Q29" s="515"/>
      <c r="R29" s="515"/>
      <c r="S29" s="515"/>
      <c r="T29" s="515"/>
      <c r="U29" s="515"/>
      <c r="V29" s="499" t="s">
        <v>161</v>
      </c>
      <c r="W29" s="499"/>
      <c r="X29" s="500"/>
      <c r="Y29" s="233"/>
      <c r="Z29" s="233"/>
      <c r="AA29" s="538">
        <f>入力表!$D$10</f>
        <v>21</v>
      </c>
      <c r="AB29" s="539"/>
      <c r="AC29" s="539"/>
      <c r="AD29" s="539"/>
      <c r="AE29" s="539"/>
      <c r="AF29" s="539"/>
      <c r="AG29" s="539"/>
      <c r="AH29" s="539"/>
      <c r="AI29" s="542" t="s">
        <v>170</v>
      </c>
      <c r="AJ29" s="542"/>
      <c r="AK29" s="542"/>
      <c r="AL29" s="542"/>
      <c r="AM29" s="542"/>
      <c r="AN29" s="542"/>
      <c r="AO29" s="543"/>
      <c r="AP29" s="150"/>
      <c r="AQ29" s="150"/>
      <c r="AR29" s="564">
        <v>52</v>
      </c>
      <c r="AS29" s="565"/>
      <c r="AT29" s="565"/>
      <c r="AU29" s="565"/>
      <c r="AV29" s="568" t="s">
        <v>181</v>
      </c>
      <c r="AW29" s="568"/>
      <c r="AX29" s="522" t="s">
        <v>178</v>
      </c>
      <c r="AY29" s="522"/>
      <c r="AZ29" s="522">
        <v>38.75</v>
      </c>
      <c r="BA29" s="522"/>
      <c r="BB29" s="522"/>
      <c r="BC29" s="522"/>
      <c r="BD29" s="522"/>
      <c r="BE29" s="529" t="s">
        <v>182</v>
      </c>
      <c r="BF29" s="529"/>
      <c r="BG29" s="529"/>
      <c r="BH29" s="529"/>
      <c r="BI29" s="529"/>
      <c r="BJ29" s="529"/>
      <c r="BK29" s="529"/>
      <c r="BL29" s="529"/>
      <c r="BM29" s="529"/>
      <c r="BN29" s="529"/>
      <c r="BO29" s="520"/>
      <c r="BP29" s="520"/>
      <c r="BQ29" s="531"/>
      <c r="BR29" s="531"/>
      <c r="BS29" s="531"/>
      <c r="BT29" s="531"/>
      <c r="BU29" s="520"/>
      <c r="BV29" s="557"/>
      <c r="BZ29" s="150"/>
      <c r="CA29" s="150"/>
    </row>
    <row r="30" spans="1:79" s="140" customFormat="1" ht="9" customHeight="1">
      <c r="A30" s="242"/>
      <c r="B30" s="233"/>
      <c r="C30" s="523"/>
      <c r="D30" s="523"/>
      <c r="E30" s="552"/>
      <c r="F30" s="553"/>
      <c r="G30" s="508"/>
      <c r="H30" s="509"/>
      <c r="I30" s="509"/>
      <c r="J30" s="509"/>
      <c r="K30" s="509"/>
      <c r="L30" s="510"/>
      <c r="M30" s="516"/>
      <c r="N30" s="517"/>
      <c r="O30" s="517"/>
      <c r="P30" s="517"/>
      <c r="Q30" s="517"/>
      <c r="R30" s="517"/>
      <c r="S30" s="517"/>
      <c r="T30" s="517"/>
      <c r="U30" s="517"/>
      <c r="V30" s="501"/>
      <c r="W30" s="501"/>
      <c r="X30" s="502"/>
      <c r="Y30" s="233"/>
      <c r="Z30" s="233"/>
      <c r="AA30" s="538"/>
      <c r="AB30" s="539"/>
      <c r="AC30" s="539"/>
      <c r="AD30" s="539"/>
      <c r="AE30" s="539"/>
      <c r="AF30" s="539"/>
      <c r="AG30" s="539"/>
      <c r="AH30" s="539"/>
      <c r="AI30" s="542"/>
      <c r="AJ30" s="542"/>
      <c r="AK30" s="542"/>
      <c r="AL30" s="542"/>
      <c r="AM30" s="542"/>
      <c r="AN30" s="542"/>
      <c r="AO30" s="543"/>
      <c r="AP30" s="174"/>
      <c r="AQ30" s="174"/>
      <c r="AR30" s="564"/>
      <c r="AS30" s="565"/>
      <c r="AT30" s="565"/>
      <c r="AU30" s="565"/>
      <c r="AV30" s="568"/>
      <c r="AW30" s="568"/>
      <c r="AX30" s="522"/>
      <c r="AY30" s="522"/>
      <c r="AZ30" s="522"/>
      <c r="BA30" s="522"/>
      <c r="BB30" s="522"/>
      <c r="BC30" s="522"/>
      <c r="BD30" s="522"/>
      <c r="BE30" s="529"/>
      <c r="BF30" s="529"/>
      <c r="BG30" s="529"/>
      <c r="BH30" s="529"/>
      <c r="BI30" s="529"/>
      <c r="BJ30" s="529"/>
      <c r="BK30" s="529"/>
      <c r="BL30" s="529"/>
      <c r="BM30" s="529"/>
      <c r="BN30" s="529"/>
      <c r="BO30" s="233"/>
      <c r="BP30" s="233"/>
      <c r="BQ30" s="233"/>
      <c r="BR30" s="233"/>
      <c r="BS30" s="233"/>
      <c r="BT30" s="233"/>
      <c r="BU30" s="233"/>
      <c r="BV30" s="238"/>
      <c r="BZ30" s="151"/>
      <c r="CA30" s="151"/>
    </row>
    <row r="31" spans="1:79" s="140" customFormat="1" ht="9" customHeight="1">
      <c r="A31" s="242"/>
      <c r="B31" s="233"/>
      <c r="C31" s="523"/>
      <c r="D31" s="523"/>
      <c r="E31" s="554"/>
      <c r="F31" s="555"/>
      <c r="G31" s="511"/>
      <c r="H31" s="512"/>
      <c r="I31" s="512"/>
      <c r="J31" s="512"/>
      <c r="K31" s="512"/>
      <c r="L31" s="513"/>
      <c r="M31" s="518"/>
      <c r="N31" s="519"/>
      <c r="O31" s="519"/>
      <c r="P31" s="519"/>
      <c r="Q31" s="519"/>
      <c r="R31" s="519"/>
      <c r="S31" s="519"/>
      <c r="T31" s="519"/>
      <c r="U31" s="519"/>
      <c r="V31" s="503"/>
      <c r="W31" s="503"/>
      <c r="X31" s="504"/>
      <c r="Y31" s="233"/>
      <c r="Z31" s="233"/>
      <c r="AA31" s="540"/>
      <c r="AB31" s="541"/>
      <c r="AC31" s="541"/>
      <c r="AD31" s="541"/>
      <c r="AE31" s="541"/>
      <c r="AF31" s="541"/>
      <c r="AG31" s="541"/>
      <c r="AH31" s="541"/>
      <c r="AI31" s="544"/>
      <c r="AJ31" s="544"/>
      <c r="AK31" s="544"/>
      <c r="AL31" s="544"/>
      <c r="AM31" s="544"/>
      <c r="AN31" s="544"/>
      <c r="AO31" s="545"/>
      <c r="AP31" s="174"/>
      <c r="AQ31" s="174"/>
      <c r="AR31" s="566"/>
      <c r="AS31" s="567"/>
      <c r="AT31" s="567"/>
      <c r="AU31" s="567"/>
      <c r="AV31" s="569"/>
      <c r="AW31" s="569"/>
      <c r="AX31" s="533"/>
      <c r="AY31" s="533"/>
      <c r="AZ31" s="533"/>
      <c r="BA31" s="533"/>
      <c r="BB31" s="533"/>
      <c r="BC31" s="533"/>
      <c r="BD31" s="533"/>
      <c r="BE31" s="530"/>
      <c r="BF31" s="530"/>
      <c r="BG31" s="530"/>
      <c r="BH31" s="530"/>
      <c r="BI31" s="530"/>
      <c r="BJ31" s="530"/>
      <c r="BK31" s="530"/>
      <c r="BL31" s="530"/>
      <c r="BM31" s="530"/>
      <c r="BN31" s="530"/>
      <c r="BO31" s="243"/>
      <c r="BP31" s="243"/>
      <c r="BQ31" s="243"/>
      <c r="BR31" s="243"/>
      <c r="BS31" s="243"/>
      <c r="BT31" s="243"/>
      <c r="BU31" s="243"/>
      <c r="BV31" s="244"/>
      <c r="BZ31" s="151"/>
      <c r="CA31" s="151"/>
    </row>
    <row r="32" spans="1:79" ht="9" customHeight="1">
      <c r="A32" s="231"/>
      <c r="C32" s="245"/>
      <c r="D32" s="245"/>
      <c r="E32" s="246"/>
      <c r="F32" s="246"/>
      <c r="G32" s="247"/>
      <c r="H32" s="247"/>
      <c r="I32" s="247"/>
      <c r="J32" s="247"/>
      <c r="K32" s="247"/>
      <c r="L32" s="247"/>
      <c r="M32" s="132"/>
      <c r="N32" s="132"/>
      <c r="O32" s="132"/>
      <c r="P32" s="132"/>
      <c r="Q32" s="132"/>
      <c r="R32" s="132"/>
      <c r="S32" s="132"/>
      <c r="T32" s="132"/>
      <c r="U32" s="132"/>
      <c r="V32" s="231"/>
      <c r="W32" s="231"/>
      <c r="X32" s="231"/>
      <c r="AA32" s="248"/>
      <c r="AB32" s="248"/>
      <c r="AC32" s="248"/>
      <c r="AD32" s="248"/>
      <c r="AE32" s="248"/>
      <c r="AF32" s="248"/>
      <c r="AG32" s="248"/>
      <c r="AH32" s="248"/>
      <c r="AI32" s="249"/>
      <c r="AJ32" s="249"/>
      <c r="AK32" s="249"/>
      <c r="AL32" s="249"/>
      <c r="AM32" s="249"/>
      <c r="AN32" s="249"/>
      <c r="AO32" s="249"/>
      <c r="AP32" s="116"/>
      <c r="AQ32" s="116"/>
      <c r="AR32" s="562" t="s">
        <v>198</v>
      </c>
      <c r="AS32" s="562"/>
      <c r="AT32" s="562"/>
      <c r="AU32" s="562"/>
      <c r="AV32" s="562"/>
      <c r="AW32" s="562"/>
      <c r="AX32" s="250"/>
      <c r="AY32" s="250"/>
      <c r="AZ32" s="562" t="s">
        <v>198</v>
      </c>
      <c r="BA32" s="562"/>
      <c r="BB32" s="562"/>
      <c r="BC32" s="562"/>
      <c r="BD32" s="562"/>
      <c r="BE32" s="251"/>
      <c r="BF32" s="247"/>
      <c r="BG32" s="247"/>
      <c r="BH32" s="247"/>
      <c r="BI32" s="247"/>
      <c r="BJ32" s="247"/>
      <c r="BK32" s="247"/>
      <c r="BL32" s="247"/>
      <c r="BM32" s="247"/>
      <c r="BN32" s="247"/>
      <c r="BZ32" s="117"/>
      <c r="CA32" s="117"/>
    </row>
    <row r="33" spans="1:88" ht="9" customHeight="1">
      <c r="A33" s="231"/>
      <c r="B33" s="501" t="s">
        <v>183</v>
      </c>
      <c r="C33" s="501"/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AA33" s="248"/>
      <c r="AB33" s="248"/>
      <c r="AC33" s="248"/>
      <c r="AD33" s="248"/>
      <c r="AE33" s="248"/>
      <c r="AF33" s="248"/>
      <c r="AG33" s="248"/>
      <c r="AH33" s="248"/>
      <c r="AI33" s="249"/>
      <c r="AJ33" s="249"/>
      <c r="AK33" s="249"/>
      <c r="AL33" s="249"/>
      <c r="AM33" s="249"/>
      <c r="AN33" s="249"/>
      <c r="AO33" s="249"/>
      <c r="AP33" s="116"/>
      <c r="AQ33" s="116"/>
      <c r="AR33" s="537"/>
      <c r="AS33" s="537"/>
      <c r="AT33" s="537"/>
      <c r="AU33" s="537"/>
      <c r="AV33" s="537"/>
      <c r="AW33" s="537"/>
      <c r="AX33" s="250"/>
      <c r="AY33" s="250"/>
      <c r="AZ33" s="536"/>
      <c r="BA33" s="536"/>
      <c r="BB33" s="536"/>
      <c r="BC33" s="536"/>
      <c r="BD33" s="536"/>
      <c r="BE33" s="253"/>
      <c r="BF33" s="247"/>
      <c r="BG33" s="247"/>
      <c r="BH33" s="247"/>
      <c r="BI33" s="247"/>
      <c r="BJ33" s="247"/>
      <c r="BK33" s="247"/>
      <c r="BL33" s="247"/>
      <c r="BM33" s="247"/>
      <c r="BN33" s="247"/>
      <c r="BZ33" s="117"/>
      <c r="CA33" s="117"/>
    </row>
    <row r="34" spans="1:88" ht="9" customHeight="1">
      <c r="A34" s="231"/>
      <c r="B34" s="501"/>
      <c r="C34" s="501"/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AA34" s="248"/>
      <c r="AB34" s="248"/>
      <c r="AC34" s="248"/>
      <c r="AD34" s="248"/>
      <c r="AE34" s="248"/>
      <c r="AF34" s="248"/>
      <c r="AG34" s="248"/>
      <c r="AH34" s="248"/>
      <c r="AI34" s="249"/>
      <c r="AJ34" s="249"/>
      <c r="AK34" s="249"/>
      <c r="AL34" s="249"/>
      <c r="AM34" s="249"/>
      <c r="AN34" s="249"/>
      <c r="AO34" s="249"/>
      <c r="AP34" s="116"/>
      <c r="AQ34" s="116"/>
      <c r="AR34" s="248"/>
      <c r="AS34" s="248"/>
      <c r="AT34" s="248"/>
      <c r="AU34" s="248"/>
      <c r="AV34" s="249"/>
      <c r="AW34" s="249"/>
      <c r="AX34" s="231"/>
      <c r="AY34" s="231"/>
      <c r="AZ34" s="231"/>
      <c r="BA34" s="231"/>
      <c r="BB34" s="231"/>
      <c r="BC34" s="231"/>
      <c r="BD34" s="231"/>
      <c r="BE34" s="247"/>
      <c r="BF34" s="247"/>
      <c r="BG34" s="247"/>
      <c r="BH34" s="247"/>
      <c r="BI34" s="247"/>
      <c r="BJ34" s="247"/>
      <c r="BK34" s="247"/>
      <c r="BL34" s="247"/>
      <c r="BM34" s="247"/>
      <c r="BN34" s="247"/>
      <c r="BZ34" s="117"/>
      <c r="CA34" s="117"/>
    </row>
    <row r="35" spans="1:88" ht="9" customHeight="1">
      <c r="A35" s="231"/>
      <c r="B35" s="501"/>
      <c r="C35" s="501"/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252"/>
      <c r="P35" s="252"/>
      <c r="Q35" s="252"/>
      <c r="R35" s="252"/>
      <c r="S35" s="252"/>
      <c r="T35" s="252"/>
      <c r="U35" s="252"/>
      <c r="V35" s="252"/>
      <c r="W35" s="252"/>
      <c r="X35" s="252"/>
      <c r="AA35" s="248"/>
      <c r="AB35" s="248"/>
      <c r="AC35" s="248"/>
      <c r="AD35" s="248"/>
      <c r="AE35" s="248"/>
      <c r="AF35" s="248"/>
      <c r="AG35" s="248"/>
      <c r="AH35" s="248"/>
      <c r="AI35" s="249"/>
      <c r="AJ35" s="249"/>
      <c r="AK35" s="249"/>
      <c r="AL35" s="249"/>
      <c r="AM35" s="249"/>
      <c r="AN35" s="249"/>
      <c r="AO35" s="249"/>
      <c r="AP35" s="116"/>
      <c r="AQ35" s="116"/>
      <c r="AR35" s="248"/>
      <c r="AS35" s="248"/>
      <c r="AT35" s="248"/>
      <c r="AU35" s="248"/>
      <c r="AV35" s="249"/>
      <c r="AW35" s="249"/>
      <c r="AX35" s="231"/>
      <c r="AY35" s="231"/>
      <c r="AZ35" s="231"/>
      <c r="BA35" s="231"/>
      <c r="BB35" s="231"/>
      <c r="BC35" s="231"/>
      <c r="BD35" s="231"/>
      <c r="BE35" s="247"/>
      <c r="BF35" s="247"/>
      <c r="BG35" s="247"/>
      <c r="BH35" s="247"/>
      <c r="BI35" s="247"/>
      <c r="BJ35" s="247"/>
      <c r="BK35" s="247"/>
      <c r="BL35" s="247"/>
      <c r="BM35" s="247"/>
      <c r="BN35" s="247"/>
      <c r="BZ35" s="117"/>
      <c r="CA35" s="117"/>
    </row>
    <row r="36" spans="1:88" ht="9" customHeight="1">
      <c r="A36" s="231"/>
      <c r="AO36" s="254"/>
      <c r="BZ36" s="117"/>
      <c r="CA36" s="117"/>
    </row>
    <row r="37" spans="1:88" s="140" customFormat="1" ht="9" customHeight="1">
      <c r="A37" s="242"/>
      <c r="B37" s="233"/>
      <c r="C37" s="233"/>
      <c r="D37" s="520" t="s">
        <v>172</v>
      </c>
      <c r="E37" s="520"/>
      <c r="F37" s="520"/>
      <c r="G37" s="520"/>
      <c r="H37" s="520"/>
      <c r="I37" s="520"/>
      <c r="J37" s="233"/>
      <c r="K37" s="233"/>
      <c r="L37" s="233"/>
      <c r="M37" s="528" t="s">
        <v>173</v>
      </c>
      <c r="N37" s="498"/>
      <c r="O37" s="498"/>
      <c r="P37" s="498"/>
      <c r="Q37" s="498"/>
      <c r="R37" s="498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55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521" t="s">
        <v>184</v>
      </c>
      <c r="BH37" s="521"/>
      <c r="BI37" s="521"/>
      <c r="BJ37" s="521"/>
      <c r="BK37" s="521"/>
      <c r="BL37" s="521"/>
      <c r="BM37" s="521"/>
      <c r="BN37" s="521"/>
      <c r="BO37" s="521"/>
      <c r="BP37" s="233"/>
      <c r="BQ37" s="233"/>
      <c r="BR37" s="233"/>
      <c r="BS37" s="233"/>
      <c r="BT37" s="233"/>
      <c r="BU37" s="233"/>
      <c r="BV37" s="233"/>
    </row>
    <row r="38" spans="1:88" s="140" customFormat="1" ht="9" customHeight="1">
      <c r="A38" s="233"/>
      <c r="B38" s="233"/>
      <c r="C38" s="233"/>
      <c r="D38" s="520"/>
      <c r="E38" s="520"/>
      <c r="F38" s="520"/>
      <c r="G38" s="520"/>
      <c r="H38" s="520"/>
      <c r="I38" s="520"/>
      <c r="J38" s="233"/>
      <c r="K38" s="233"/>
      <c r="L38" s="233"/>
      <c r="M38" s="498"/>
      <c r="N38" s="498"/>
      <c r="O38" s="498"/>
      <c r="P38" s="498"/>
      <c r="Q38" s="498"/>
      <c r="R38" s="498"/>
      <c r="S38" s="233"/>
      <c r="T38" s="233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521"/>
      <c r="BH38" s="521"/>
      <c r="BI38" s="521"/>
      <c r="BJ38" s="521"/>
      <c r="BK38" s="521"/>
      <c r="BL38" s="521"/>
      <c r="BM38" s="521"/>
      <c r="BN38" s="521"/>
      <c r="BO38" s="521"/>
      <c r="BP38" s="233"/>
      <c r="BQ38" s="233"/>
      <c r="BR38" s="233"/>
      <c r="BS38" s="233"/>
      <c r="BT38" s="233"/>
      <c r="BU38" s="233"/>
      <c r="BV38" s="233"/>
    </row>
    <row r="39" spans="1:88" s="140" customFormat="1" ht="9" customHeight="1">
      <c r="A39" s="233"/>
      <c r="B39" s="233"/>
      <c r="C39" s="233"/>
      <c r="D39" s="520"/>
      <c r="E39" s="520"/>
      <c r="F39" s="520"/>
      <c r="G39" s="520"/>
      <c r="H39" s="520"/>
      <c r="I39" s="520"/>
      <c r="J39" s="233"/>
      <c r="K39" s="233"/>
      <c r="L39" s="233"/>
      <c r="M39" s="498"/>
      <c r="N39" s="498"/>
      <c r="O39" s="498"/>
      <c r="P39" s="498"/>
      <c r="Q39" s="498"/>
      <c r="R39" s="498"/>
      <c r="S39" s="233"/>
      <c r="T39" s="233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158"/>
      <c r="AR39" s="158"/>
      <c r="AS39" s="158"/>
      <c r="AT39" s="158"/>
      <c r="AU39" s="158"/>
      <c r="AV39" s="158"/>
      <c r="AW39" s="158"/>
      <c r="AX39" s="233"/>
      <c r="AY39" s="233"/>
      <c r="AZ39" s="234"/>
      <c r="BA39" s="234"/>
      <c r="BB39" s="234"/>
      <c r="BC39" s="234"/>
      <c r="BD39" s="234"/>
      <c r="BE39" s="234"/>
      <c r="BF39" s="233"/>
      <c r="BG39" s="521"/>
      <c r="BH39" s="521"/>
      <c r="BI39" s="521"/>
      <c r="BJ39" s="521"/>
      <c r="BK39" s="521"/>
      <c r="BL39" s="521"/>
      <c r="BM39" s="521"/>
      <c r="BN39" s="521"/>
      <c r="BO39" s="521"/>
      <c r="BP39" s="234"/>
      <c r="BQ39" s="234"/>
      <c r="BR39" s="234"/>
      <c r="BS39" s="234"/>
      <c r="BT39" s="234"/>
      <c r="BU39" s="233"/>
      <c r="BV39" s="233"/>
    </row>
    <row r="40" spans="1:88" s="140" customFormat="1" ht="9" customHeight="1">
      <c r="A40" s="233"/>
      <c r="B40" s="233"/>
      <c r="C40" s="233"/>
      <c r="D40" s="520"/>
      <c r="E40" s="520"/>
      <c r="F40" s="520"/>
      <c r="G40" s="520"/>
      <c r="H40" s="520"/>
      <c r="I40" s="520"/>
      <c r="J40" s="520" t="s">
        <v>176</v>
      </c>
      <c r="K40" s="520"/>
      <c r="L40" s="520"/>
      <c r="M40" s="498"/>
      <c r="N40" s="498"/>
      <c r="O40" s="498"/>
      <c r="P40" s="498"/>
      <c r="Q40" s="498"/>
      <c r="R40" s="498"/>
      <c r="S40" s="520" t="s">
        <v>178</v>
      </c>
      <c r="T40" s="520"/>
      <c r="U40" s="520"/>
      <c r="V40" s="520" t="s">
        <v>185</v>
      </c>
      <c r="W40" s="520"/>
      <c r="X40" s="520"/>
      <c r="Y40" s="242"/>
      <c r="Z40" s="233"/>
      <c r="AA40" s="233"/>
      <c r="AB40" s="233"/>
      <c r="AC40" s="528" t="s">
        <v>186</v>
      </c>
      <c r="AD40" s="498"/>
      <c r="AE40" s="498"/>
      <c r="AF40" s="498"/>
      <c r="AG40" s="498"/>
      <c r="AH40" s="498"/>
      <c r="AI40" s="498"/>
      <c r="AJ40" s="498"/>
      <c r="AK40" s="498"/>
      <c r="AL40" s="498"/>
      <c r="AM40" s="498"/>
      <c r="AN40" s="498"/>
      <c r="AO40" s="498"/>
      <c r="AP40" s="498"/>
      <c r="AQ40" s="498"/>
      <c r="AR40" s="498"/>
      <c r="AS40" s="498"/>
      <c r="AT40" s="520" t="s">
        <v>178</v>
      </c>
      <c r="AU40" s="520"/>
      <c r="AV40" s="520"/>
      <c r="AW40" s="521" t="s">
        <v>187</v>
      </c>
      <c r="AX40" s="520"/>
      <c r="AY40" s="520"/>
      <c r="AZ40" s="520"/>
      <c r="BA40" s="520"/>
      <c r="BB40" s="520"/>
      <c r="BC40" s="522" t="s">
        <v>176</v>
      </c>
      <c r="BD40" s="522"/>
      <c r="BE40" s="522"/>
      <c r="BF40" s="522"/>
      <c r="BG40" s="521"/>
      <c r="BH40" s="521"/>
      <c r="BI40" s="521"/>
      <c r="BJ40" s="521"/>
      <c r="BK40" s="521"/>
      <c r="BL40" s="521"/>
      <c r="BM40" s="521"/>
      <c r="BN40" s="521"/>
      <c r="BO40" s="521"/>
      <c r="BP40" s="234"/>
      <c r="BQ40" s="234"/>
      <c r="BR40" s="234"/>
      <c r="BS40" s="234"/>
      <c r="BT40" s="234"/>
      <c r="BU40" s="233"/>
      <c r="BV40" s="233"/>
    </row>
    <row r="41" spans="1:88" s="140" customFormat="1" ht="9" customHeight="1">
      <c r="A41" s="233"/>
      <c r="B41" s="233"/>
      <c r="C41" s="233"/>
      <c r="D41" s="531">
        <f>IF(入力表!D12="","",入力表!D12)</f>
        <v>204960</v>
      </c>
      <c r="E41" s="531"/>
      <c r="F41" s="531"/>
      <c r="G41" s="531"/>
      <c r="H41" s="531"/>
      <c r="I41" s="531"/>
      <c r="J41" s="520"/>
      <c r="K41" s="520"/>
      <c r="L41" s="520"/>
      <c r="M41" s="534">
        <f>$M$14+$M$17+$M$20</f>
        <v>40992</v>
      </c>
      <c r="N41" s="520"/>
      <c r="O41" s="520"/>
      <c r="P41" s="520"/>
      <c r="Q41" s="520"/>
      <c r="R41" s="520"/>
      <c r="S41" s="520"/>
      <c r="T41" s="520"/>
      <c r="U41" s="520"/>
      <c r="V41" s="520"/>
      <c r="W41" s="520"/>
      <c r="X41" s="520"/>
      <c r="Y41" s="522" t="s">
        <v>188</v>
      </c>
      <c r="Z41" s="522"/>
      <c r="AA41" s="522"/>
      <c r="AB41" s="522"/>
      <c r="AC41" s="498"/>
      <c r="AD41" s="498"/>
      <c r="AE41" s="498"/>
      <c r="AF41" s="498"/>
      <c r="AG41" s="498"/>
      <c r="AH41" s="498"/>
      <c r="AI41" s="498"/>
      <c r="AJ41" s="498"/>
      <c r="AK41" s="498"/>
      <c r="AL41" s="498"/>
      <c r="AM41" s="498"/>
      <c r="AN41" s="498"/>
      <c r="AO41" s="498"/>
      <c r="AP41" s="498"/>
      <c r="AQ41" s="498"/>
      <c r="AR41" s="498"/>
      <c r="AS41" s="498"/>
      <c r="AT41" s="520"/>
      <c r="AU41" s="520"/>
      <c r="AV41" s="520"/>
      <c r="AW41" s="520"/>
      <c r="AX41" s="520"/>
      <c r="AY41" s="520"/>
      <c r="AZ41" s="520"/>
      <c r="BA41" s="520"/>
      <c r="BB41" s="520"/>
      <c r="BC41" s="522"/>
      <c r="BD41" s="522"/>
      <c r="BE41" s="522"/>
      <c r="BF41" s="522"/>
      <c r="BG41" s="531">
        <f>$M$23+$M$26+$M$29</f>
        <v>0</v>
      </c>
      <c r="BH41" s="531"/>
      <c r="BI41" s="531"/>
      <c r="BJ41" s="531"/>
      <c r="BK41" s="531"/>
      <c r="BL41" s="531"/>
      <c r="BM41" s="531"/>
      <c r="BN41" s="531"/>
      <c r="BO41" s="531"/>
      <c r="BP41" s="233"/>
      <c r="BQ41" s="498" t="s">
        <v>189</v>
      </c>
      <c r="BR41" s="498"/>
      <c r="BS41" s="498"/>
      <c r="BT41" s="498"/>
      <c r="BU41" s="498"/>
      <c r="BV41" s="498"/>
    </row>
    <row r="42" spans="1:88" s="140" customFormat="1" ht="9" customHeight="1">
      <c r="A42" s="233"/>
      <c r="B42" s="233"/>
      <c r="C42" s="233"/>
      <c r="D42" s="531"/>
      <c r="E42" s="531"/>
      <c r="F42" s="531"/>
      <c r="G42" s="531"/>
      <c r="H42" s="531"/>
      <c r="I42" s="531"/>
      <c r="J42" s="520"/>
      <c r="K42" s="520"/>
      <c r="L42" s="520"/>
      <c r="M42" s="520"/>
      <c r="N42" s="520"/>
      <c r="O42" s="520"/>
      <c r="P42" s="520"/>
      <c r="Q42" s="520"/>
      <c r="R42" s="520"/>
      <c r="S42" s="520"/>
      <c r="T42" s="520"/>
      <c r="U42" s="520"/>
      <c r="V42" s="520"/>
      <c r="W42" s="520"/>
      <c r="X42" s="520"/>
      <c r="Y42" s="522"/>
      <c r="Z42" s="522"/>
      <c r="AA42" s="522"/>
      <c r="AB42" s="522"/>
      <c r="AC42" s="498"/>
      <c r="AD42" s="498"/>
      <c r="AE42" s="498"/>
      <c r="AF42" s="498"/>
      <c r="AG42" s="498"/>
      <c r="AH42" s="498"/>
      <c r="AI42" s="498"/>
      <c r="AJ42" s="498"/>
      <c r="AK42" s="498"/>
      <c r="AL42" s="498"/>
      <c r="AM42" s="498"/>
      <c r="AN42" s="498"/>
      <c r="AO42" s="498"/>
      <c r="AP42" s="498"/>
      <c r="AQ42" s="498"/>
      <c r="AR42" s="498"/>
      <c r="AS42" s="498"/>
      <c r="AT42" s="520"/>
      <c r="AU42" s="520"/>
      <c r="AV42" s="520"/>
      <c r="AW42" s="520"/>
      <c r="AX42" s="520"/>
      <c r="AY42" s="520"/>
      <c r="AZ42" s="520"/>
      <c r="BA42" s="520"/>
      <c r="BB42" s="520"/>
      <c r="BC42" s="522"/>
      <c r="BD42" s="522"/>
      <c r="BE42" s="522"/>
      <c r="BF42" s="522"/>
      <c r="BG42" s="531"/>
      <c r="BH42" s="531"/>
      <c r="BI42" s="531"/>
      <c r="BJ42" s="531"/>
      <c r="BK42" s="531"/>
      <c r="BL42" s="531"/>
      <c r="BM42" s="531"/>
      <c r="BN42" s="531"/>
      <c r="BO42" s="531"/>
      <c r="BP42" s="233"/>
      <c r="BQ42" s="498"/>
      <c r="BR42" s="498"/>
      <c r="BS42" s="498"/>
      <c r="BT42" s="498"/>
      <c r="BU42" s="498"/>
      <c r="BV42" s="498"/>
    </row>
    <row r="43" spans="1:88" s="140" customFormat="1" ht="9" customHeight="1" thickBot="1">
      <c r="A43" s="233"/>
      <c r="B43" s="233"/>
      <c r="C43" s="233"/>
      <c r="D43" s="532"/>
      <c r="E43" s="532"/>
      <c r="F43" s="532"/>
      <c r="G43" s="532"/>
      <c r="H43" s="532"/>
      <c r="I43" s="532"/>
      <c r="J43" s="256"/>
      <c r="K43" s="256"/>
      <c r="L43" s="256"/>
      <c r="M43" s="535"/>
      <c r="N43" s="535"/>
      <c r="O43" s="535"/>
      <c r="P43" s="535"/>
      <c r="Q43" s="535"/>
      <c r="R43" s="535"/>
      <c r="S43" s="256"/>
      <c r="T43" s="256"/>
      <c r="U43" s="256"/>
      <c r="V43" s="256"/>
      <c r="W43" s="256"/>
      <c r="X43" s="256"/>
      <c r="Y43" s="522"/>
      <c r="Z43" s="522"/>
      <c r="AA43" s="522"/>
      <c r="AB43" s="522"/>
      <c r="AC43" s="498"/>
      <c r="AD43" s="498"/>
      <c r="AE43" s="498"/>
      <c r="AF43" s="498"/>
      <c r="AG43" s="498"/>
      <c r="AH43" s="498"/>
      <c r="AI43" s="498"/>
      <c r="AJ43" s="498"/>
      <c r="AK43" s="498"/>
      <c r="AL43" s="498"/>
      <c r="AM43" s="498"/>
      <c r="AN43" s="498"/>
      <c r="AO43" s="498"/>
      <c r="AP43" s="498"/>
      <c r="AQ43" s="498"/>
      <c r="AR43" s="498"/>
      <c r="AS43" s="498"/>
      <c r="AT43" s="520"/>
      <c r="AU43" s="520"/>
      <c r="AV43" s="520"/>
      <c r="AW43" s="520"/>
      <c r="AX43" s="520"/>
      <c r="AY43" s="520"/>
      <c r="AZ43" s="520"/>
      <c r="BA43" s="520"/>
      <c r="BB43" s="520"/>
      <c r="BC43" s="522"/>
      <c r="BD43" s="522"/>
      <c r="BE43" s="522"/>
      <c r="BF43" s="522"/>
      <c r="BG43" s="532"/>
      <c r="BH43" s="532"/>
      <c r="BI43" s="532"/>
      <c r="BJ43" s="532"/>
      <c r="BK43" s="532"/>
      <c r="BL43" s="532"/>
      <c r="BM43" s="532"/>
      <c r="BN43" s="532"/>
      <c r="BO43" s="532"/>
      <c r="BP43" s="233"/>
      <c r="BQ43" s="498"/>
      <c r="BR43" s="498"/>
      <c r="BS43" s="498"/>
      <c r="BT43" s="498"/>
      <c r="BU43" s="498"/>
      <c r="BV43" s="498"/>
    </row>
    <row r="44" spans="1:88" s="140" customFormat="1" ht="9" customHeight="1">
      <c r="A44" s="233"/>
      <c r="B44" s="233"/>
      <c r="C44" s="233"/>
      <c r="D44" s="520" t="s">
        <v>190</v>
      </c>
      <c r="E44" s="520"/>
      <c r="F44" s="520"/>
      <c r="G44" s="520"/>
      <c r="H44" s="520"/>
      <c r="I44" s="520"/>
      <c r="J44" s="520"/>
      <c r="K44" s="520"/>
      <c r="L44" s="520"/>
      <c r="M44" s="520"/>
      <c r="N44" s="520"/>
      <c r="O44" s="520"/>
      <c r="P44" s="520"/>
      <c r="Q44" s="520"/>
      <c r="R44" s="520"/>
      <c r="S44" s="520"/>
      <c r="T44" s="520"/>
      <c r="U44" s="520"/>
      <c r="V44" s="520"/>
      <c r="W44" s="520"/>
      <c r="X44" s="520"/>
      <c r="Y44" s="522"/>
      <c r="Z44" s="522"/>
      <c r="AA44" s="522"/>
      <c r="AB44" s="522"/>
      <c r="AC44" s="549">
        <f>$BQ$27</f>
        <v>1465</v>
      </c>
      <c r="AD44" s="549"/>
      <c r="AE44" s="549"/>
      <c r="AF44" s="549"/>
      <c r="AG44" s="549"/>
      <c r="AH44" s="549"/>
      <c r="AI44" s="549"/>
      <c r="AJ44" s="549"/>
      <c r="AK44" s="549"/>
      <c r="AL44" s="549"/>
      <c r="AM44" s="549"/>
      <c r="AN44" s="549"/>
      <c r="AO44" s="549"/>
      <c r="AP44" s="549"/>
      <c r="AQ44" s="549"/>
      <c r="AR44" s="549"/>
      <c r="AS44" s="549"/>
      <c r="AT44" s="520"/>
      <c r="AU44" s="520"/>
      <c r="AV44" s="520"/>
      <c r="AW44" s="556">
        <v>7.75</v>
      </c>
      <c r="AX44" s="556"/>
      <c r="AY44" s="556"/>
      <c r="AZ44" s="556"/>
      <c r="BA44" s="556"/>
      <c r="BB44" s="556"/>
      <c r="BC44" s="522"/>
      <c r="BD44" s="522"/>
      <c r="BE44" s="522"/>
      <c r="BF44" s="522"/>
      <c r="BG44" s="520" t="s">
        <v>191</v>
      </c>
      <c r="BH44" s="520"/>
      <c r="BI44" s="520"/>
      <c r="BJ44" s="520"/>
      <c r="BK44" s="520"/>
      <c r="BL44" s="520"/>
      <c r="BM44" s="520"/>
      <c r="BN44" s="520"/>
      <c r="BO44" s="520"/>
      <c r="BP44" s="233"/>
      <c r="BQ44" s="498"/>
      <c r="BR44" s="498"/>
      <c r="BS44" s="498"/>
      <c r="BT44" s="498"/>
      <c r="BU44" s="498"/>
      <c r="BV44" s="498"/>
    </row>
    <row r="45" spans="1:88" s="140" customFormat="1" ht="9" customHeight="1">
      <c r="A45" s="233"/>
      <c r="B45" s="233"/>
      <c r="C45" s="233"/>
      <c r="D45" s="520"/>
      <c r="E45" s="520"/>
      <c r="F45" s="520"/>
      <c r="G45" s="520"/>
      <c r="H45" s="520"/>
      <c r="I45" s="520"/>
      <c r="J45" s="520"/>
      <c r="K45" s="520"/>
      <c r="L45" s="520"/>
      <c r="M45" s="520"/>
      <c r="N45" s="520"/>
      <c r="O45" s="520"/>
      <c r="P45" s="520"/>
      <c r="Q45" s="520"/>
      <c r="R45" s="520"/>
      <c r="S45" s="520"/>
      <c r="T45" s="520"/>
      <c r="U45" s="520"/>
      <c r="V45" s="520"/>
      <c r="W45" s="520"/>
      <c r="X45" s="520"/>
      <c r="Y45" s="522"/>
      <c r="Z45" s="522"/>
      <c r="AA45" s="522"/>
      <c r="AB45" s="522"/>
      <c r="AC45" s="549"/>
      <c r="AD45" s="549"/>
      <c r="AE45" s="549"/>
      <c r="AF45" s="549"/>
      <c r="AG45" s="549"/>
      <c r="AH45" s="549"/>
      <c r="AI45" s="549"/>
      <c r="AJ45" s="549"/>
      <c r="AK45" s="549"/>
      <c r="AL45" s="549"/>
      <c r="AM45" s="549"/>
      <c r="AN45" s="549"/>
      <c r="AO45" s="549"/>
      <c r="AP45" s="549"/>
      <c r="AQ45" s="549"/>
      <c r="AR45" s="549"/>
      <c r="AS45" s="549"/>
      <c r="AT45" s="520"/>
      <c r="AU45" s="520"/>
      <c r="AV45" s="520"/>
      <c r="AW45" s="556"/>
      <c r="AX45" s="556"/>
      <c r="AY45" s="556"/>
      <c r="AZ45" s="556"/>
      <c r="BA45" s="556"/>
      <c r="BB45" s="556"/>
      <c r="BC45" s="522"/>
      <c r="BD45" s="522"/>
      <c r="BE45" s="522"/>
      <c r="BF45" s="522"/>
      <c r="BG45" s="520"/>
      <c r="BH45" s="520"/>
      <c r="BI45" s="520"/>
      <c r="BJ45" s="520"/>
      <c r="BK45" s="520"/>
      <c r="BL45" s="520"/>
      <c r="BM45" s="520"/>
      <c r="BN45" s="520"/>
      <c r="BO45" s="520"/>
      <c r="BP45" s="233"/>
      <c r="BQ45" s="233"/>
      <c r="BR45" s="233"/>
      <c r="BS45" s="233"/>
      <c r="BT45" s="233"/>
      <c r="BU45" s="233"/>
      <c r="BV45" s="233"/>
      <c r="CJ45" s="160"/>
    </row>
    <row r="46" spans="1:88" s="140" customFormat="1" ht="9" customHeight="1">
      <c r="A46" s="233"/>
      <c r="B46" s="233"/>
      <c r="C46" s="233"/>
      <c r="D46" s="520">
        <f>入力表!$D$11</f>
        <v>21</v>
      </c>
      <c r="E46" s="520"/>
      <c r="F46" s="520"/>
      <c r="G46" s="520"/>
      <c r="H46" s="520"/>
      <c r="I46" s="520"/>
      <c r="J46" s="520"/>
      <c r="K46" s="520"/>
      <c r="L46" s="520"/>
      <c r="M46" s="520"/>
      <c r="N46" s="520"/>
      <c r="O46" s="520"/>
      <c r="P46" s="520"/>
      <c r="Q46" s="520"/>
      <c r="R46" s="520"/>
      <c r="S46" s="520"/>
      <c r="T46" s="520"/>
      <c r="U46" s="520"/>
      <c r="V46" s="520"/>
      <c r="W46" s="520"/>
      <c r="X46" s="520"/>
      <c r="Y46" s="522"/>
      <c r="Z46" s="522"/>
      <c r="AA46" s="522"/>
      <c r="AB46" s="522"/>
      <c r="AC46" s="549"/>
      <c r="AD46" s="549"/>
      <c r="AE46" s="549"/>
      <c r="AF46" s="549"/>
      <c r="AG46" s="549"/>
      <c r="AH46" s="549"/>
      <c r="AI46" s="549"/>
      <c r="AJ46" s="549"/>
      <c r="AK46" s="549"/>
      <c r="AL46" s="549"/>
      <c r="AM46" s="549"/>
      <c r="AN46" s="549"/>
      <c r="AO46" s="549"/>
      <c r="AP46" s="549"/>
      <c r="AQ46" s="549"/>
      <c r="AR46" s="549"/>
      <c r="AS46" s="549"/>
      <c r="AT46" s="520"/>
      <c r="AU46" s="520"/>
      <c r="AV46" s="520"/>
      <c r="AW46" s="556"/>
      <c r="AX46" s="556"/>
      <c r="AY46" s="556"/>
      <c r="AZ46" s="556"/>
      <c r="BA46" s="556"/>
      <c r="BB46" s="556"/>
      <c r="BC46" s="522"/>
      <c r="BD46" s="522"/>
      <c r="BE46" s="522"/>
      <c r="BF46" s="522"/>
      <c r="BG46" s="522">
        <v>22</v>
      </c>
      <c r="BH46" s="522"/>
      <c r="BI46" s="522"/>
      <c r="BJ46" s="522"/>
      <c r="BK46" s="522"/>
      <c r="BL46" s="522"/>
      <c r="BM46" s="522"/>
      <c r="BN46" s="522"/>
      <c r="BO46" s="522"/>
      <c r="BP46" s="233"/>
      <c r="BQ46" s="233"/>
      <c r="BR46" s="233"/>
      <c r="BS46" s="233"/>
      <c r="BT46" s="233"/>
      <c r="BU46" s="233"/>
      <c r="BV46" s="233"/>
    </row>
    <row r="47" spans="1:88" s="140" customFormat="1" ht="9" customHeight="1">
      <c r="A47" s="233"/>
      <c r="B47" s="233"/>
      <c r="C47" s="233"/>
      <c r="D47" s="520"/>
      <c r="E47" s="520"/>
      <c r="F47" s="520"/>
      <c r="G47" s="520"/>
      <c r="H47" s="520"/>
      <c r="I47" s="520"/>
      <c r="J47" s="520"/>
      <c r="K47" s="520"/>
      <c r="L47" s="520"/>
      <c r="M47" s="520"/>
      <c r="N47" s="520"/>
      <c r="O47" s="520"/>
      <c r="P47" s="520"/>
      <c r="Q47" s="520"/>
      <c r="R47" s="520"/>
      <c r="S47" s="520"/>
      <c r="T47" s="520"/>
      <c r="U47" s="520"/>
      <c r="V47" s="520"/>
      <c r="W47" s="520"/>
      <c r="X47" s="520"/>
      <c r="Y47" s="522"/>
      <c r="Z47" s="522"/>
      <c r="AA47" s="522"/>
      <c r="AB47" s="522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536" t="s">
        <v>198</v>
      </c>
      <c r="AX47" s="536"/>
      <c r="AY47" s="536"/>
      <c r="AZ47" s="536"/>
      <c r="BA47" s="536"/>
      <c r="BB47" s="536"/>
      <c r="BC47" s="233"/>
      <c r="BD47" s="233"/>
      <c r="BE47" s="233"/>
      <c r="BF47" s="233"/>
      <c r="BG47" s="522"/>
      <c r="BH47" s="522"/>
      <c r="BI47" s="522"/>
      <c r="BJ47" s="522"/>
      <c r="BK47" s="522"/>
      <c r="BL47" s="522"/>
      <c r="BM47" s="522"/>
      <c r="BN47" s="522"/>
      <c r="BO47" s="522"/>
      <c r="BP47" s="233"/>
      <c r="BQ47" s="233"/>
      <c r="BR47" s="233"/>
      <c r="BS47" s="233"/>
      <c r="BT47" s="233"/>
      <c r="BU47" s="233"/>
      <c r="BV47" s="242"/>
    </row>
    <row r="48" spans="1:88" s="140" customFormat="1" ht="9" customHeight="1">
      <c r="A48" s="233"/>
      <c r="B48" s="233"/>
      <c r="C48" s="233"/>
      <c r="D48" s="520"/>
      <c r="E48" s="520"/>
      <c r="F48" s="520"/>
      <c r="G48" s="520"/>
      <c r="H48" s="520"/>
      <c r="I48" s="520"/>
      <c r="J48" s="520"/>
      <c r="K48" s="520"/>
      <c r="L48" s="520"/>
      <c r="M48" s="520"/>
      <c r="N48" s="520"/>
      <c r="O48" s="520"/>
      <c r="P48" s="520"/>
      <c r="Q48" s="520"/>
      <c r="R48" s="520"/>
      <c r="S48" s="520"/>
      <c r="T48" s="520"/>
      <c r="U48" s="520"/>
      <c r="V48" s="520"/>
      <c r="W48" s="520"/>
      <c r="X48" s="520"/>
      <c r="Y48" s="236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537"/>
      <c r="AX48" s="537"/>
      <c r="AY48" s="537"/>
      <c r="AZ48" s="537"/>
      <c r="BA48" s="537"/>
      <c r="BB48" s="537"/>
      <c r="BC48" s="233"/>
      <c r="BD48" s="233"/>
      <c r="BE48" s="233"/>
      <c r="BF48" s="233"/>
      <c r="BG48" s="522"/>
      <c r="BH48" s="522"/>
      <c r="BI48" s="522"/>
      <c r="BJ48" s="522"/>
      <c r="BK48" s="522"/>
      <c r="BL48" s="522"/>
      <c r="BM48" s="522"/>
      <c r="BN48" s="522"/>
      <c r="BO48" s="522"/>
      <c r="BP48" s="233"/>
      <c r="BQ48" s="233"/>
      <c r="BR48" s="233"/>
      <c r="BS48" s="233"/>
      <c r="BT48" s="233"/>
      <c r="BU48" s="233"/>
      <c r="BV48" s="233"/>
    </row>
    <row r="49" spans="1:88" s="140" customFormat="1" ht="9" customHeight="1">
      <c r="A49" s="233"/>
      <c r="B49" s="233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3"/>
      <c r="Z49" s="233"/>
      <c r="AA49" s="233"/>
      <c r="AB49" s="233"/>
      <c r="AC49" s="233"/>
      <c r="AD49" s="233"/>
      <c r="AE49" s="233"/>
      <c r="AF49" s="233"/>
      <c r="AG49" s="233"/>
      <c r="AH49" s="233"/>
      <c r="AI49" s="233"/>
      <c r="AJ49" s="233"/>
      <c r="AK49" s="233"/>
      <c r="AL49" s="233"/>
      <c r="AM49" s="233"/>
      <c r="AN49" s="233"/>
      <c r="AO49" s="233"/>
      <c r="AP49" s="233"/>
      <c r="AQ49" s="233"/>
      <c r="AR49" s="233"/>
      <c r="AS49" s="233"/>
      <c r="AT49" s="233"/>
      <c r="AU49" s="233"/>
      <c r="AV49" s="233"/>
      <c r="AW49" s="233"/>
      <c r="AX49" s="233"/>
      <c r="AY49" s="233"/>
      <c r="AZ49" s="233"/>
      <c r="BA49" s="233"/>
      <c r="BB49" s="233"/>
      <c r="BC49" s="233"/>
      <c r="BD49" s="233"/>
      <c r="BE49" s="233"/>
      <c r="BF49" s="233"/>
      <c r="BG49" s="233"/>
      <c r="BH49" s="233"/>
      <c r="BI49" s="233"/>
      <c r="BJ49" s="233"/>
      <c r="BK49" s="233"/>
      <c r="BL49" s="233"/>
      <c r="BM49" s="233"/>
      <c r="BN49" s="233"/>
      <c r="BO49" s="233"/>
      <c r="BP49" s="233"/>
      <c r="BQ49" s="233"/>
      <c r="BR49" s="233"/>
      <c r="BS49" s="233"/>
      <c r="BT49" s="233"/>
      <c r="BU49" s="233"/>
      <c r="BV49" s="233"/>
    </row>
    <row r="50" spans="1:88" s="140" customFormat="1" ht="9" customHeight="1">
      <c r="A50" s="233"/>
      <c r="B50" s="233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3"/>
      <c r="Y50" s="233"/>
      <c r="Z50" s="233"/>
      <c r="AA50" s="233"/>
      <c r="AB50" s="233"/>
      <c r="AC50" s="233"/>
      <c r="AD50" s="233"/>
      <c r="AE50" s="233"/>
      <c r="AF50" s="233"/>
      <c r="AG50" s="233"/>
      <c r="AH50" s="233"/>
      <c r="AI50" s="233"/>
      <c r="AJ50" s="233"/>
      <c r="AK50" s="233"/>
      <c r="AL50" s="257"/>
      <c r="AM50" s="257"/>
      <c r="AN50" s="257"/>
      <c r="AO50" s="257"/>
      <c r="AP50" s="257"/>
      <c r="AQ50" s="257"/>
      <c r="AR50" s="257"/>
      <c r="AS50" s="257"/>
      <c r="AT50" s="257"/>
      <c r="AU50" s="257"/>
      <c r="AV50" s="257"/>
      <c r="AW50" s="257"/>
      <c r="AX50" s="257"/>
      <c r="AY50" s="257"/>
      <c r="AZ50" s="257"/>
      <c r="BA50" s="257"/>
      <c r="BB50" s="257"/>
      <c r="BC50" s="257"/>
      <c r="BD50" s="257"/>
      <c r="BE50" s="233"/>
      <c r="BF50" s="233"/>
      <c r="BG50" s="233"/>
      <c r="BH50" s="233"/>
      <c r="BI50" s="233"/>
      <c r="BJ50" s="233"/>
      <c r="BK50" s="233"/>
      <c r="BL50" s="233"/>
      <c r="BM50" s="233"/>
      <c r="BN50" s="233"/>
      <c r="BO50" s="233"/>
      <c r="BP50" s="233"/>
      <c r="BQ50" s="233"/>
      <c r="BR50" s="233"/>
      <c r="BS50" s="233"/>
      <c r="BT50" s="233"/>
      <c r="BU50" s="233"/>
      <c r="BV50" s="233"/>
    </row>
    <row r="51" spans="1:88" s="140" customFormat="1" ht="9" customHeight="1">
      <c r="A51" s="233"/>
      <c r="B51" s="233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233"/>
      <c r="R51" s="233"/>
      <c r="S51" s="233"/>
      <c r="T51" s="233"/>
      <c r="U51" s="233"/>
      <c r="V51" s="233"/>
      <c r="W51" s="233"/>
      <c r="X51" s="233"/>
      <c r="Y51" s="233"/>
      <c r="Z51" s="233"/>
      <c r="AA51" s="233"/>
      <c r="AB51" s="233"/>
      <c r="AC51" s="233"/>
      <c r="AD51" s="233"/>
      <c r="AE51" s="233"/>
      <c r="AF51" s="233"/>
      <c r="AG51" s="233"/>
      <c r="AH51" s="233"/>
      <c r="AI51" s="233"/>
      <c r="AJ51" s="233"/>
      <c r="AK51" s="233"/>
      <c r="AL51" s="233"/>
      <c r="AM51" s="233"/>
      <c r="AN51" s="233"/>
      <c r="AO51" s="233"/>
      <c r="AP51" s="233"/>
      <c r="AQ51" s="233"/>
      <c r="AR51" s="257"/>
      <c r="AS51" s="257"/>
      <c r="AT51" s="257"/>
      <c r="AU51" s="257"/>
      <c r="AV51" s="257"/>
      <c r="AW51" s="257"/>
      <c r="AX51" s="257"/>
      <c r="AY51" s="257"/>
      <c r="AZ51" s="257"/>
      <c r="BA51" s="257"/>
      <c r="BB51" s="257"/>
      <c r="BC51" s="257"/>
      <c r="BD51" s="257"/>
      <c r="BE51" s="233"/>
      <c r="BF51" s="233"/>
      <c r="BG51" s="233"/>
      <c r="BH51" s="233"/>
      <c r="BI51" s="233"/>
      <c r="BJ51" s="233"/>
      <c r="BK51" s="233"/>
      <c r="BL51" s="233"/>
      <c r="BM51" s="233"/>
      <c r="BN51" s="233"/>
      <c r="BO51" s="233"/>
      <c r="BP51" s="233"/>
      <c r="BQ51" s="233"/>
      <c r="BR51" s="233"/>
      <c r="BS51" s="233"/>
      <c r="BT51" s="233"/>
      <c r="BU51" s="233"/>
      <c r="BV51" s="233"/>
    </row>
    <row r="52" spans="1:88" s="140" customFormat="1" ht="9" customHeight="1">
      <c r="A52" s="233"/>
      <c r="B52" s="233"/>
      <c r="C52" s="233"/>
      <c r="D52" s="233"/>
      <c r="E52" s="233"/>
      <c r="F52" s="233"/>
      <c r="G52" s="158"/>
      <c r="H52" s="158"/>
      <c r="I52" s="158"/>
      <c r="J52" s="158"/>
      <c r="K52" s="158"/>
      <c r="L52" s="158"/>
      <c r="M52" s="158"/>
      <c r="N52" s="233"/>
      <c r="O52" s="233"/>
      <c r="P52" s="158"/>
      <c r="Q52" s="158"/>
      <c r="R52" s="236"/>
      <c r="S52" s="236"/>
      <c r="T52" s="236"/>
      <c r="U52" s="236"/>
      <c r="V52" s="236"/>
      <c r="W52" s="236"/>
      <c r="X52" s="236"/>
      <c r="Y52" s="236"/>
      <c r="Z52" s="236"/>
      <c r="AA52" s="236"/>
      <c r="AB52" s="236"/>
      <c r="AC52" s="236"/>
      <c r="AD52" s="236"/>
      <c r="AE52" s="236"/>
      <c r="AF52" s="236"/>
      <c r="AG52" s="233"/>
      <c r="AH52" s="233"/>
      <c r="AI52" s="233"/>
      <c r="AJ52" s="233"/>
      <c r="AK52" s="233"/>
      <c r="AL52" s="233"/>
      <c r="AM52" s="233"/>
      <c r="AN52" s="233"/>
      <c r="AO52" s="233"/>
      <c r="AP52" s="233"/>
      <c r="AQ52" s="233"/>
      <c r="AR52" s="257"/>
      <c r="AS52" s="257"/>
      <c r="AT52" s="257"/>
      <c r="AU52" s="257"/>
      <c r="AV52" s="257"/>
      <c r="AW52" s="257"/>
      <c r="AX52" s="257"/>
      <c r="AY52" s="257"/>
      <c r="AZ52" s="257"/>
      <c r="BA52" s="257"/>
      <c r="BB52" s="257"/>
      <c r="BC52" s="257"/>
      <c r="BD52" s="257"/>
      <c r="BE52" s="233"/>
      <c r="BF52" s="233"/>
      <c r="BG52" s="233"/>
      <c r="BH52" s="233"/>
      <c r="BI52" s="233"/>
      <c r="BJ52" s="233"/>
      <c r="BK52" s="233"/>
      <c r="BL52" s="233"/>
      <c r="BM52" s="233"/>
      <c r="BN52" s="233"/>
      <c r="BO52" s="233"/>
      <c r="BP52" s="233"/>
      <c r="BQ52" s="233"/>
      <c r="BR52" s="233"/>
      <c r="BS52" s="233"/>
      <c r="BT52" s="233"/>
      <c r="BU52" s="233"/>
      <c r="BV52" s="233"/>
      <c r="CA52" s="143"/>
      <c r="CB52" s="143"/>
    </row>
    <row r="53" spans="1:88" s="140" customFormat="1" ht="9" customHeight="1">
      <c r="A53" s="233"/>
      <c r="B53" s="233"/>
      <c r="C53" s="522" t="s">
        <v>178</v>
      </c>
      <c r="D53" s="522"/>
      <c r="E53" s="522"/>
      <c r="F53" s="520" t="s">
        <v>192</v>
      </c>
      <c r="G53" s="520"/>
      <c r="H53" s="520"/>
      <c r="I53" s="520"/>
      <c r="J53" s="520"/>
      <c r="K53" s="520"/>
      <c r="L53" s="520"/>
      <c r="M53" s="520"/>
      <c r="N53" s="520"/>
      <c r="O53" s="520"/>
      <c r="P53" s="522" t="s">
        <v>180</v>
      </c>
      <c r="Q53" s="522"/>
      <c r="R53" s="498" t="s">
        <v>157</v>
      </c>
      <c r="S53" s="498"/>
      <c r="T53" s="498"/>
      <c r="U53" s="498"/>
      <c r="V53" s="498"/>
      <c r="W53" s="498"/>
      <c r="X53" s="498"/>
      <c r="Y53" s="498"/>
      <c r="Z53" s="498"/>
      <c r="AA53" s="498"/>
      <c r="AB53" s="498"/>
      <c r="AC53" s="498"/>
      <c r="AD53" s="498"/>
      <c r="AE53" s="498"/>
      <c r="AF53" s="498"/>
      <c r="AG53" s="498"/>
      <c r="AH53" s="498"/>
      <c r="AI53" s="233"/>
      <c r="AJ53" s="233"/>
      <c r="AK53" s="233"/>
      <c r="AL53" s="233"/>
      <c r="AM53" s="233"/>
      <c r="AN53" s="233"/>
      <c r="AO53" s="233"/>
      <c r="AP53" s="233"/>
      <c r="AQ53" s="233"/>
      <c r="AR53" s="257"/>
      <c r="AS53" s="257"/>
      <c r="AT53" s="257"/>
      <c r="AU53" s="257"/>
      <c r="AV53" s="257"/>
      <c r="AW53" s="257"/>
      <c r="AX53" s="257"/>
      <c r="AY53" s="257"/>
      <c r="AZ53" s="257"/>
      <c r="BA53" s="257"/>
      <c r="BB53" s="257"/>
      <c r="BC53" s="257"/>
      <c r="BD53" s="257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CA53" s="143"/>
      <c r="CB53" s="143"/>
    </row>
    <row r="54" spans="1:88" s="140" customFormat="1" ht="9" customHeight="1">
      <c r="A54" s="233"/>
      <c r="B54" s="233"/>
      <c r="C54" s="522"/>
      <c r="D54" s="522"/>
      <c r="E54" s="522"/>
      <c r="F54" s="520"/>
      <c r="G54" s="520"/>
      <c r="H54" s="520"/>
      <c r="I54" s="520"/>
      <c r="J54" s="520"/>
      <c r="K54" s="520"/>
      <c r="L54" s="520"/>
      <c r="M54" s="520"/>
      <c r="N54" s="520"/>
      <c r="O54" s="520"/>
      <c r="P54" s="522"/>
      <c r="Q54" s="522"/>
      <c r="R54" s="498"/>
      <c r="S54" s="498"/>
      <c r="T54" s="498"/>
      <c r="U54" s="498"/>
      <c r="V54" s="498"/>
      <c r="W54" s="498"/>
      <c r="X54" s="498"/>
      <c r="Y54" s="498"/>
      <c r="Z54" s="498"/>
      <c r="AA54" s="498"/>
      <c r="AB54" s="498"/>
      <c r="AC54" s="498"/>
      <c r="AD54" s="498"/>
      <c r="AE54" s="498"/>
      <c r="AF54" s="498"/>
      <c r="AG54" s="498"/>
      <c r="AH54" s="498"/>
      <c r="AI54" s="257"/>
      <c r="AJ54" s="521" t="s">
        <v>193</v>
      </c>
      <c r="AK54" s="521"/>
      <c r="AL54" s="521"/>
      <c r="AM54" s="521"/>
      <c r="AN54" s="521"/>
      <c r="AO54" s="521"/>
      <c r="AP54" s="521"/>
      <c r="AQ54" s="521"/>
      <c r="AR54" s="521"/>
      <c r="AS54" s="521"/>
      <c r="AT54" s="521"/>
      <c r="AU54" s="521"/>
      <c r="AV54" s="521"/>
      <c r="AW54" s="521"/>
      <c r="AX54" s="521"/>
      <c r="AY54" s="521"/>
      <c r="AZ54" s="521"/>
      <c r="BA54" s="521"/>
      <c r="BB54" s="521"/>
      <c r="BC54" s="521"/>
      <c r="BD54" s="521"/>
      <c r="BE54" s="521"/>
      <c r="BF54" s="521"/>
      <c r="BG54" s="521"/>
      <c r="BH54" s="521"/>
      <c r="BI54" s="521"/>
      <c r="BJ54" s="521"/>
      <c r="BK54" s="521"/>
      <c r="BL54" s="521"/>
      <c r="BM54" s="521"/>
      <c r="BN54" s="521"/>
      <c r="BO54" s="521"/>
      <c r="BP54" s="521"/>
      <c r="BQ54" s="521"/>
      <c r="BR54" s="521"/>
      <c r="BS54" s="521"/>
      <c r="BT54" s="521"/>
      <c r="BU54" s="521"/>
      <c r="BV54" s="521"/>
      <c r="CD54" s="143"/>
      <c r="CE54" s="143"/>
      <c r="CF54" s="143"/>
    </row>
    <row r="55" spans="1:88" s="140" customFormat="1" ht="9" customHeight="1">
      <c r="A55" s="233"/>
      <c r="B55" s="233"/>
      <c r="C55" s="522"/>
      <c r="D55" s="522"/>
      <c r="E55" s="522"/>
      <c r="F55" s="520"/>
      <c r="G55" s="520"/>
      <c r="H55" s="520"/>
      <c r="I55" s="520"/>
      <c r="J55" s="520"/>
      <c r="K55" s="520"/>
      <c r="L55" s="520"/>
      <c r="M55" s="520"/>
      <c r="N55" s="520"/>
      <c r="O55" s="520"/>
      <c r="P55" s="522"/>
      <c r="Q55" s="522"/>
      <c r="R55" s="498"/>
      <c r="S55" s="498"/>
      <c r="T55" s="498"/>
      <c r="U55" s="498"/>
      <c r="V55" s="498"/>
      <c r="W55" s="498"/>
      <c r="X55" s="498"/>
      <c r="Y55" s="498"/>
      <c r="Z55" s="498"/>
      <c r="AA55" s="498"/>
      <c r="AB55" s="498"/>
      <c r="AC55" s="498"/>
      <c r="AD55" s="498"/>
      <c r="AE55" s="498"/>
      <c r="AF55" s="498"/>
      <c r="AG55" s="498"/>
      <c r="AH55" s="498"/>
      <c r="AI55" s="257"/>
      <c r="AJ55" s="521"/>
      <c r="AK55" s="521"/>
      <c r="AL55" s="521"/>
      <c r="AM55" s="521"/>
      <c r="AN55" s="521"/>
      <c r="AO55" s="521"/>
      <c r="AP55" s="521"/>
      <c r="AQ55" s="521"/>
      <c r="AR55" s="521"/>
      <c r="AS55" s="521"/>
      <c r="AT55" s="521"/>
      <c r="AU55" s="521"/>
      <c r="AV55" s="521"/>
      <c r="AW55" s="521"/>
      <c r="AX55" s="521"/>
      <c r="AY55" s="521"/>
      <c r="AZ55" s="521"/>
      <c r="BA55" s="521"/>
      <c r="BB55" s="521"/>
      <c r="BC55" s="521"/>
      <c r="BD55" s="521"/>
      <c r="BE55" s="521"/>
      <c r="BF55" s="521"/>
      <c r="BG55" s="521"/>
      <c r="BH55" s="521"/>
      <c r="BI55" s="521"/>
      <c r="BJ55" s="521"/>
      <c r="BK55" s="521"/>
      <c r="BL55" s="521"/>
      <c r="BM55" s="521"/>
      <c r="BN55" s="521"/>
      <c r="BO55" s="521"/>
      <c r="BP55" s="521"/>
      <c r="BQ55" s="521"/>
      <c r="BR55" s="521"/>
      <c r="BS55" s="521"/>
      <c r="BT55" s="521"/>
      <c r="BU55" s="521"/>
      <c r="BV55" s="521"/>
      <c r="BW55" s="145"/>
      <c r="BX55" s="145"/>
    </row>
    <row r="56" spans="1:88" s="140" customFormat="1" ht="9" customHeight="1">
      <c r="A56" s="233"/>
      <c r="B56" s="233"/>
      <c r="C56" s="522"/>
      <c r="D56" s="522"/>
      <c r="E56" s="522"/>
      <c r="F56" s="520">
        <f>$AA$29</f>
        <v>21</v>
      </c>
      <c r="G56" s="520"/>
      <c r="H56" s="520"/>
      <c r="I56" s="520"/>
      <c r="J56" s="520"/>
      <c r="K56" s="520"/>
      <c r="L56" s="520"/>
      <c r="M56" s="520"/>
      <c r="N56" s="520"/>
      <c r="O56" s="520"/>
      <c r="P56" s="522"/>
      <c r="Q56" s="522"/>
      <c r="R56" s="560">
        <f>MAX(ROUNDDOWN(((D41+M41)/D46)-(AC44*AW44)+(BG41/BG46),0)*F56,0)</f>
        <v>7518</v>
      </c>
      <c r="S56" s="560"/>
      <c r="T56" s="560"/>
      <c r="U56" s="560"/>
      <c r="V56" s="560"/>
      <c r="W56" s="560"/>
      <c r="X56" s="560"/>
      <c r="Y56" s="560"/>
      <c r="Z56" s="560"/>
      <c r="AA56" s="560"/>
      <c r="AB56" s="560"/>
      <c r="AC56" s="560"/>
      <c r="AD56" s="560"/>
      <c r="AE56" s="560"/>
      <c r="AF56" s="560"/>
      <c r="AG56" s="560"/>
      <c r="AH56" s="560"/>
      <c r="AI56" s="257"/>
      <c r="AJ56" s="521"/>
      <c r="AK56" s="521"/>
      <c r="AL56" s="521"/>
      <c r="AM56" s="521"/>
      <c r="AN56" s="521"/>
      <c r="AO56" s="521"/>
      <c r="AP56" s="521"/>
      <c r="AQ56" s="521"/>
      <c r="AR56" s="521"/>
      <c r="AS56" s="521"/>
      <c r="AT56" s="521"/>
      <c r="AU56" s="521"/>
      <c r="AV56" s="521"/>
      <c r="AW56" s="521"/>
      <c r="AX56" s="521"/>
      <c r="AY56" s="521"/>
      <c r="AZ56" s="521"/>
      <c r="BA56" s="521"/>
      <c r="BB56" s="521"/>
      <c r="BC56" s="521"/>
      <c r="BD56" s="521"/>
      <c r="BE56" s="521"/>
      <c r="BF56" s="521"/>
      <c r="BG56" s="521"/>
      <c r="BH56" s="521"/>
      <c r="BI56" s="521"/>
      <c r="BJ56" s="521"/>
      <c r="BK56" s="521"/>
      <c r="BL56" s="521"/>
      <c r="BM56" s="521"/>
      <c r="BN56" s="521"/>
      <c r="BO56" s="521"/>
      <c r="BP56" s="521"/>
      <c r="BQ56" s="521"/>
      <c r="BR56" s="521"/>
      <c r="BS56" s="521"/>
      <c r="BT56" s="521"/>
      <c r="BU56" s="521"/>
      <c r="BV56" s="521"/>
      <c r="BW56" s="145"/>
      <c r="BX56" s="145"/>
    </row>
    <row r="57" spans="1:88" s="140" customFormat="1" ht="9" customHeight="1">
      <c r="A57" s="233"/>
      <c r="B57" s="233"/>
      <c r="C57" s="522"/>
      <c r="D57" s="522"/>
      <c r="E57" s="522"/>
      <c r="F57" s="520"/>
      <c r="G57" s="520"/>
      <c r="H57" s="520"/>
      <c r="I57" s="520"/>
      <c r="J57" s="520"/>
      <c r="K57" s="520"/>
      <c r="L57" s="520"/>
      <c r="M57" s="520"/>
      <c r="N57" s="520"/>
      <c r="O57" s="520"/>
      <c r="P57" s="522"/>
      <c r="Q57" s="522"/>
      <c r="R57" s="560"/>
      <c r="S57" s="560"/>
      <c r="T57" s="560"/>
      <c r="U57" s="560"/>
      <c r="V57" s="560"/>
      <c r="W57" s="560"/>
      <c r="X57" s="560"/>
      <c r="Y57" s="560"/>
      <c r="Z57" s="560"/>
      <c r="AA57" s="560"/>
      <c r="AB57" s="560"/>
      <c r="AC57" s="560"/>
      <c r="AD57" s="560"/>
      <c r="AE57" s="560"/>
      <c r="AF57" s="560"/>
      <c r="AG57" s="560"/>
      <c r="AH57" s="560"/>
      <c r="AI57" s="257"/>
      <c r="AJ57" s="257"/>
      <c r="AK57" s="257"/>
      <c r="AL57" s="257"/>
      <c r="AM57" s="257"/>
      <c r="AN57" s="257"/>
      <c r="AO57" s="257"/>
      <c r="AP57" s="257"/>
      <c r="AQ57" s="257"/>
      <c r="AR57" s="257"/>
      <c r="AS57" s="257"/>
      <c r="AT57" s="257"/>
      <c r="AU57" s="257"/>
      <c r="AV57" s="257"/>
      <c r="AW57" s="257"/>
      <c r="AX57" s="257"/>
      <c r="AY57" s="257"/>
      <c r="AZ57" s="257"/>
      <c r="BA57" s="257"/>
      <c r="BB57" s="257"/>
      <c r="BC57" s="257"/>
      <c r="BD57" s="257"/>
      <c r="BE57" s="257"/>
      <c r="BF57" s="257"/>
      <c r="BG57" s="257"/>
      <c r="BH57" s="257"/>
      <c r="BI57" s="257"/>
      <c r="BJ57" s="257"/>
      <c r="BK57" s="257"/>
      <c r="BL57" s="257"/>
      <c r="BM57" s="257"/>
      <c r="BN57" s="257"/>
      <c r="BO57" s="257"/>
      <c r="BP57" s="257"/>
      <c r="BQ57" s="257"/>
      <c r="BR57" s="257"/>
      <c r="BS57" s="257"/>
      <c r="BT57" s="257"/>
      <c r="BU57" s="257"/>
      <c r="BV57" s="257"/>
      <c r="BW57" s="145"/>
      <c r="BX57" s="145"/>
    </row>
    <row r="58" spans="1:88" s="140" customFormat="1" ht="9" customHeight="1">
      <c r="A58" s="233"/>
      <c r="B58" s="233"/>
      <c r="C58" s="522"/>
      <c r="D58" s="522"/>
      <c r="E58" s="522"/>
      <c r="F58" s="520"/>
      <c r="G58" s="520"/>
      <c r="H58" s="520"/>
      <c r="I58" s="520"/>
      <c r="J58" s="520"/>
      <c r="K58" s="520"/>
      <c r="L58" s="520"/>
      <c r="M58" s="520"/>
      <c r="N58" s="520"/>
      <c r="O58" s="520"/>
      <c r="P58" s="522"/>
      <c r="Q58" s="522"/>
      <c r="R58" s="560"/>
      <c r="S58" s="560"/>
      <c r="T58" s="560"/>
      <c r="U58" s="560"/>
      <c r="V58" s="560"/>
      <c r="W58" s="560"/>
      <c r="X58" s="560"/>
      <c r="Y58" s="560"/>
      <c r="Z58" s="560"/>
      <c r="AA58" s="560"/>
      <c r="AB58" s="560"/>
      <c r="AC58" s="560"/>
      <c r="AD58" s="560"/>
      <c r="AE58" s="560"/>
      <c r="AF58" s="560"/>
      <c r="AG58" s="560"/>
      <c r="AH58" s="560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58"/>
      <c r="AZ58" s="258"/>
      <c r="BA58" s="237"/>
      <c r="BB58" s="237"/>
      <c r="BC58" s="237"/>
      <c r="BD58" s="237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161"/>
      <c r="BU58" s="161"/>
      <c r="BV58" s="161"/>
      <c r="BW58" s="161"/>
      <c r="BX58" s="161"/>
    </row>
    <row r="59" spans="1:88" ht="9" customHeight="1">
      <c r="AY59" s="259"/>
      <c r="AZ59" s="259"/>
      <c r="BA59" s="260"/>
      <c r="BB59" s="260"/>
      <c r="BC59" s="260"/>
      <c r="BD59" s="260"/>
      <c r="BT59" s="133"/>
      <c r="BU59" s="133"/>
      <c r="BV59" s="133"/>
      <c r="BW59" s="133"/>
      <c r="BX59" s="133"/>
      <c r="CA59" s="113"/>
      <c r="CB59" s="113"/>
      <c r="CC59" s="113"/>
      <c r="CD59" s="113"/>
      <c r="CE59" s="113"/>
      <c r="CF59" s="113"/>
      <c r="CG59" s="113"/>
      <c r="CH59" s="113"/>
    </row>
    <row r="60" spans="1:88" ht="9" customHeight="1">
      <c r="AM60" s="261"/>
      <c r="AN60" s="261"/>
      <c r="AO60" s="261"/>
      <c r="AP60" s="261"/>
      <c r="AQ60" s="261"/>
      <c r="AR60" s="261"/>
      <c r="AS60" s="261"/>
      <c r="AT60" s="261"/>
      <c r="AU60" s="261"/>
      <c r="AV60" s="261"/>
      <c r="AW60" s="261"/>
      <c r="AX60" s="261"/>
      <c r="AY60" s="261"/>
      <c r="AZ60" s="261"/>
      <c r="BA60" s="261"/>
      <c r="BB60" s="261"/>
      <c r="BC60" s="261"/>
      <c r="BD60" s="261"/>
      <c r="BE60" s="261"/>
      <c r="BF60" s="261"/>
      <c r="BG60" s="261"/>
      <c r="BH60" s="261"/>
      <c r="BI60" s="261"/>
      <c r="BJ60" s="261"/>
      <c r="BK60" s="261"/>
      <c r="BL60" s="261"/>
      <c r="BM60" s="261"/>
      <c r="BN60" s="261"/>
      <c r="BO60" s="261"/>
      <c r="BP60" s="261"/>
      <c r="BQ60" s="261"/>
      <c r="BR60" s="261"/>
      <c r="BS60" s="261"/>
      <c r="BT60" s="261"/>
      <c r="BU60" s="261"/>
      <c r="BV60" s="133"/>
      <c r="BW60" s="133"/>
      <c r="BX60" s="133"/>
      <c r="CA60" s="113"/>
      <c r="CB60" s="113"/>
      <c r="CC60" s="113"/>
      <c r="CD60" s="113"/>
      <c r="CE60" s="113"/>
      <c r="CF60" s="113"/>
      <c r="CG60" s="113"/>
      <c r="CH60" s="113"/>
    </row>
    <row r="61" spans="1:88" ht="9" customHeight="1">
      <c r="AM61" s="261"/>
      <c r="AN61" s="261"/>
      <c r="AO61" s="261"/>
      <c r="AP61" s="261"/>
      <c r="AQ61" s="261"/>
      <c r="AR61" s="261"/>
      <c r="AS61" s="261"/>
      <c r="AT61" s="261"/>
      <c r="AU61" s="261"/>
      <c r="AV61" s="261"/>
      <c r="AW61" s="261"/>
      <c r="AX61" s="261"/>
      <c r="AY61" s="261"/>
      <c r="AZ61" s="261"/>
      <c r="BA61" s="261"/>
      <c r="BB61" s="261"/>
      <c r="BC61" s="261"/>
      <c r="BD61" s="261"/>
      <c r="BE61" s="261"/>
      <c r="BF61" s="261"/>
      <c r="BG61" s="261"/>
      <c r="BH61" s="261"/>
      <c r="BI61" s="261"/>
      <c r="BJ61" s="261"/>
      <c r="BK61" s="261"/>
      <c r="BL61" s="261"/>
      <c r="BM61" s="261"/>
      <c r="BN61" s="261"/>
      <c r="BO61" s="261"/>
      <c r="BP61" s="261"/>
      <c r="BQ61" s="261"/>
      <c r="BR61" s="261"/>
      <c r="BS61" s="261"/>
      <c r="BT61" s="261"/>
      <c r="BU61" s="261"/>
      <c r="CA61" s="113"/>
      <c r="CB61" s="113"/>
      <c r="CC61" s="113"/>
      <c r="CD61" s="113"/>
      <c r="CE61" s="113"/>
      <c r="CF61" s="113"/>
      <c r="CG61" s="113"/>
      <c r="CH61" s="113"/>
    </row>
    <row r="62" spans="1:88" ht="9" customHeight="1">
      <c r="AY62" s="259"/>
      <c r="AZ62" s="259"/>
      <c r="BA62" s="262"/>
      <c r="BB62" s="262"/>
      <c r="BC62" s="262"/>
      <c r="BD62" s="262"/>
      <c r="CA62" s="133"/>
      <c r="CB62" s="133"/>
      <c r="CC62" s="133"/>
      <c r="CD62" s="133"/>
      <c r="CE62" s="133"/>
      <c r="CF62" s="133"/>
      <c r="CG62" s="133"/>
      <c r="CH62" s="133"/>
      <c r="CI62" s="154"/>
      <c r="CJ62" s="154"/>
    </row>
    <row r="63" spans="1:88" ht="9" customHeight="1">
      <c r="AI63" s="263"/>
      <c r="AJ63" s="263"/>
      <c r="AK63" s="263"/>
      <c r="AL63" s="263"/>
      <c r="AM63" s="263"/>
      <c r="AN63" s="263"/>
      <c r="AO63" s="263"/>
      <c r="AP63" s="263"/>
      <c r="AQ63" s="263"/>
      <c r="AR63" s="263"/>
      <c r="AS63" s="263"/>
      <c r="AT63" s="263"/>
      <c r="AU63" s="263"/>
      <c r="AV63" s="263"/>
      <c r="AW63" s="263"/>
      <c r="AX63" s="263"/>
      <c r="AY63" s="263"/>
      <c r="CA63" s="133"/>
      <c r="CB63" s="133"/>
      <c r="CC63" s="133"/>
      <c r="CD63" s="133"/>
      <c r="CE63" s="133"/>
      <c r="CF63" s="133"/>
      <c r="CG63" s="133"/>
      <c r="CH63" s="133"/>
      <c r="CI63" s="154"/>
      <c r="CJ63" s="154"/>
    </row>
    <row r="64" spans="1:88" ht="9" customHeight="1">
      <c r="AI64" s="263"/>
      <c r="AJ64" s="263"/>
      <c r="AK64" s="263"/>
      <c r="AL64" s="263"/>
      <c r="AM64" s="263"/>
      <c r="AN64" s="263"/>
      <c r="AO64" s="263"/>
      <c r="AP64" s="263"/>
      <c r="AQ64" s="263"/>
      <c r="AR64" s="263"/>
      <c r="AS64" s="263"/>
      <c r="AT64" s="263"/>
      <c r="AU64" s="263"/>
      <c r="AV64" s="263"/>
      <c r="AW64" s="263"/>
      <c r="AX64" s="263"/>
      <c r="AY64" s="263"/>
      <c r="CA64" s="133"/>
      <c r="CB64" s="133"/>
      <c r="CC64" s="133"/>
      <c r="CD64" s="133"/>
      <c r="CE64" s="133"/>
      <c r="CF64" s="133"/>
      <c r="CG64" s="133"/>
      <c r="CH64" s="133"/>
      <c r="CI64" s="154"/>
      <c r="CJ64" s="154"/>
    </row>
    <row r="65" spans="3:88" ht="9" customHeight="1">
      <c r="AI65" s="263"/>
      <c r="AJ65" s="263"/>
      <c r="AK65" s="263"/>
      <c r="AL65" s="263"/>
      <c r="AM65" s="263"/>
      <c r="AN65" s="263"/>
      <c r="AO65" s="263"/>
      <c r="CA65" s="155"/>
      <c r="CB65" s="155"/>
      <c r="CC65" s="155"/>
      <c r="CD65" s="155"/>
      <c r="CE65" s="155"/>
      <c r="CF65" s="155"/>
      <c r="CG65" s="155"/>
      <c r="CH65" s="155"/>
      <c r="CI65" s="155"/>
      <c r="CJ65" s="155"/>
    </row>
    <row r="66" spans="3:88" ht="9" customHeight="1">
      <c r="AI66" s="263"/>
      <c r="AJ66" s="263"/>
      <c r="AK66" s="263"/>
      <c r="AL66" s="263"/>
      <c r="AM66" s="263"/>
      <c r="AN66" s="263"/>
      <c r="AO66" s="263"/>
      <c r="CA66" s="155"/>
      <c r="CB66" s="155"/>
      <c r="CC66" s="155"/>
      <c r="CD66" s="155"/>
      <c r="CE66" s="155"/>
      <c r="CF66" s="155"/>
      <c r="CG66" s="155"/>
      <c r="CH66" s="155"/>
      <c r="CI66" s="155"/>
      <c r="CJ66" s="155"/>
    </row>
    <row r="67" spans="3:88" ht="9" customHeight="1">
      <c r="AI67" s="263"/>
      <c r="AJ67" s="263"/>
      <c r="AK67" s="263"/>
      <c r="AL67" s="263"/>
      <c r="AM67" s="263"/>
      <c r="AN67" s="263"/>
      <c r="AO67" s="263"/>
      <c r="CA67" s="155"/>
      <c r="CB67" s="155"/>
      <c r="CC67" s="155"/>
      <c r="CD67" s="155"/>
      <c r="CE67" s="155"/>
      <c r="CF67" s="155"/>
      <c r="CG67" s="155"/>
      <c r="CH67" s="155"/>
      <c r="CI67" s="155"/>
      <c r="CJ67" s="155"/>
    </row>
    <row r="68" spans="3:88" ht="9" customHeight="1">
      <c r="CA68" s="155"/>
      <c r="CB68" s="155"/>
      <c r="CC68" s="155"/>
      <c r="CD68" s="155"/>
      <c r="CE68" s="155"/>
      <c r="CF68" s="155"/>
      <c r="CG68" s="155"/>
      <c r="CH68" s="155"/>
      <c r="CI68" s="155"/>
      <c r="CJ68" s="155"/>
    </row>
    <row r="69" spans="3:88" ht="9" customHeight="1">
      <c r="CA69" s="155"/>
      <c r="CB69" s="155"/>
      <c r="CC69" s="155"/>
      <c r="CD69" s="155"/>
      <c r="CE69" s="155"/>
      <c r="CF69" s="155"/>
      <c r="CG69" s="155"/>
      <c r="CH69" s="155"/>
      <c r="CI69" s="155"/>
      <c r="CJ69" s="155"/>
    </row>
    <row r="70" spans="3:88" ht="6.95" customHeight="1">
      <c r="C70" s="261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CA70" s="155"/>
      <c r="CB70" s="155"/>
      <c r="CC70" s="155"/>
      <c r="CD70" s="155"/>
      <c r="CE70" s="155"/>
      <c r="CF70" s="155"/>
      <c r="CG70" s="155"/>
      <c r="CH70" s="155"/>
      <c r="CI70" s="155"/>
      <c r="CJ70" s="155"/>
    </row>
    <row r="71" spans="3:88" ht="6.95" customHeight="1">
      <c r="CA71" s="155"/>
      <c r="CB71" s="155"/>
      <c r="CC71" s="155"/>
      <c r="CD71" s="155"/>
      <c r="CE71" s="155"/>
      <c r="CF71" s="155"/>
      <c r="CG71" s="155"/>
      <c r="CH71" s="155"/>
      <c r="CI71" s="155"/>
      <c r="CJ71" s="155"/>
    </row>
    <row r="72" spans="3:88" ht="6.95" customHeight="1">
      <c r="CA72" s="155"/>
      <c r="CB72" s="155"/>
      <c r="CC72" s="155"/>
      <c r="CD72" s="155"/>
      <c r="CE72" s="155"/>
      <c r="CF72" s="155"/>
      <c r="CG72" s="155"/>
      <c r="CH72" s="155"/>
      <c r="CI72" s="155"/>
      <c r="CJ72" s="155"/>
    </row>
  </sheetData>
  <mergeCells count="90">
    <mergeCell ref="M23:U25"/>
    <mergeCell ref="AA21:AH23"/>
    <mergeCell ref="AI21:AO23"/>
    <mergeCell ref="C8:X10"/>
    <mergeCell ref="AR18:BV22"/>
    <mergeCell ref="C11:L13"/>
    <mergeCell ref="M11:U13"/>
    <mergeCell ref="V11:X13"/>
    <mergeCell ref="AA8:AH13"/>
    <mergeCell ref="AI8:AX13"/>
    <mergeCell ref="BA8:BH10"/>
    <mergeCell ref="BI8:BV10"/>
    <mergeCell ref="BA11:BH13"/>
    <mergeCell ref="BI11:BV13"/>
    <mergeCell ref="V14:X16"/>
    <mergeCell ref="A1:BX6"/>
    <mergeCell ref="AR32:AW33"/>
    <mergeCell ref="AZ32:BD33"/>
    <mergeCell ref="BK24:BN25"/>
    <mergeCell ref="G17:L19"/>
    <mergeCell ref="M17:U19"/>
    <mergeCell ref="V17:X19"/>
    <mergeCell ref="AR29:AU31"/>
    <mergeCell ref="AV29:AW31"/>
    <mergeCell ref="AR26:AR28"/>
    <mergeCell ref="AS26:AW28"/>
    <mergeCell ref="G29:L31"/>
    <mergeCell ref="G20:L22"/>
    <mergeCell ref="M20:U22"/>
    <mergeCell ref="V20:X22"/>
    <mergeCell ref="AA18:AO20"/>
    <mergeCell ref="C53:E58"/>
    <mergeCell ref="F53:O55"/>
    <mergeCell ref="R53:AH55"/>
    <mergeCell ref="R56:AH58"/>
    <mergeCell ref="AJ54:BV56"/>
    <mergeCell ref="P53:Q58"/>
    <mergeCell ref="F56:O58"/>
    <mergeCell ref="BQ41:BV44"/>
    <mergeCell ref="E23:F31"/>
    <mergeCell ref="G23:L25"/>
    <mergeCell ref="BQ27:BT29"/>
    <mergeCell ref="V40:X42"/>
    <mergeCell ref="AW44:BB46"/>
    <mergeCell ref="BU27:BV29"/>
    <mergeCell ref="AX29:AY31"/>
    <mergeCell ref="BO27:BP29"/>
    <mergeCell ref="J40:L42"/>
    <mergeCell ref="BG44:BO45"/>
    <mergeCell ref="AZ26:BG28"/>
    <mergeCell ref="BH26:BH28"/>
    <mergeCell ref="BI26:BJ28"/>
    <mergeCell ref="BK26:BL28"/>
    <mergeCell ref="BM26:BN28"/>
    <mergeCell ref="AX26:AY28"/>
    <mergeCell ref="AA29:AH31"/>
    <mergeCell ref="AI29:AO31"/>
    <mergeCell ref="AA26:AO28"/>
    <mergeCell ref="D44:X45"/>
    <mergeCell ref="AC44:AS46"/>
    <mergeCell ref="V26:X28"/>
    <mergeCell ref="BG46:BO48"/>
    <mergeCell ref="AC40:AS43"/>
    <mergeCell ref="M37:R40"/>
    <mergeCell ref="BE29:BN31"/>
    <mergeCell ref="BG41:BO43"/>
    <mergeCell ref="BG37:BO40"/>
    <mergeCell ref="AZ29:BD31"/>
    <mergeCell ref="D46:X48"/>
    <mergeCell ref="D41:I43"/>
    <mergeCell ref="M41:R43"/>
    <mergeCell ref="AW47:BB48"/>
    <mergeCell ref="M29:U31"/>
    <mergeCell ref="V29:X31"/>
    <mergeCell ref="AZ23:BG25"/>
    <mergeCell ref="V23:X25"/>
    <mergeCell ref="G26:L28"/>
    <mergeCell ref="M26:U28"/>
    <mergeCell ref="D37:I40"/>
    <mergeCell ref="AW40:BB43"/>
    <mergeCell ref="B33:N35"/>
    <mergeCell ref="Y41:AB47"/>
    <mergeCell ref="BC40:BF46"/>
    <mergeCell ref="AT40:AV46"/>
    <mergeCell ref="S40:U42"/>
    <mergeCell ref="AS23:AW25"/>
    <mergeCell ref="C14:D31"/>
    <mergeCell ref="E14:F22"/>
    <mergeCell ref="G14:L16"/>
    <mergeCell ref="M14:U16"/>
  </mergeCells>
  <phoneticPr fontId="6"/>
  <printOptions horizontalCentered="1"/>
  <pageMargins left="0.51181102362204722" right="0.51181102362204722" top="0.74803149606299213" bottom="0.74803149606299213" header="0.31496062992125984" footer="0.31496062992125984"/>
  <pageSetup paperSize="9" scale="97" orientation="landscape" cellComments="asDisplayed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710D7-05EE-4DEC-A3FD-93098DF220BA}">
  <sheetPr>
    <pageSetUpPr fitToPage="1"/>
  </sheetPr>
  <dimension ref="A1:CJ72"/>
  <sheetViews>
    <sheetView showGridLines="0" zoomScale="115" zoomScaleNormal="115" workbookViewId="0">
      <selection activeCell="CO19" sqref="CO19"/>
    </sheetView>
  </sheetViews>
  <sheetFormatPr defaultColWidth="1.75" defaultRowHeight="6.95" customHeight="1"/>
  <cols>
    <col min="1" max="73" width="1.75" style="109"/>
    <col min="74" max="74" width="1.75" style="109" customWidth="1"/>
    <col min="75" max="78" width="1.75" style="109"/>
    <col min="79" max="79" width="2.75" style="109" bestFit="1" customWidth="1"/>
    <col min="80" max="83" width="1.75" style="109"/>
    <col min="84" max="84" width="1.75" style="109" customWidth="1"/>
    <col min="85" max="93" width="1.75" style="109"/>
    <col min="94" max="94" width="1.75" style="109" customWidth="1"/>
    <col min="95" max="16384" width="1.75" style="109"/>
  </cols>
  <sheetData>
    <row r="1" spans="1:76" ht="9" customHeight="1">
      <c r="A1" s="578" t="s">
        <v>207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579"/>
      <c r="W1" s="579"/>
      <c r="X1" s="579"/>
      <c r="Y1" s="579"/>
      <c r="Z1" s="579"/>
      <c r="AA1" s="579"/>
      <c r="AB1" s="579"/>
      <c r="AC1" s="579"/>
      <c r="AD1" s="579"/>
      <c r="AE1" s="579"/>
      <c r="AF1" s="579"/>
      <c r="AG1" s="579"/>
      <c r="AH1" s="579"/>
      <c r="AI1" s="579"/>
      <c r="AJ1" s="579"/>
      <c r="AK1" s="579"/>
      <c r="AL1" s="579"/>
      <c r="AM1" s="579"/>
      <c r="AN1" s="579"/>
      <c r="AO1" s="579"/>
      <c r="AP1" s="579"/>
      <c r="AQ1" s="579"/>
      <c r="AR1" s="579"/>
      <c r="AS1" s="579"/>
      <c r="AT1" s="579"/>
      <c r="AU1" s="579"/>
      <c r="AV1" s="579"/>
      <c r="AW1" s="579"/>
      <c r="AX1" s="579"/>
      <c r="AY1" s="579"/>
      <c r="AZ1" s="225"/>
      <c r="BA1" s="225"/>
      <c r="BB1" s="225"/>
      <c r="BC1" s="225"/>
      <c r="BD1" s="225"/>
      <c r="BE1" s="225"/>
      <c r="BF1" s="225"/>
      <c r="BG1" s="207"/>
      <c r="BH1" s="208"/>
      <c r="BI1" s="208"/>
      <c r="BJ1" s="209"/>
      <c r="BK1" s="580" t="s">
        <v>200</v>
      </c>
      <c r="BL1" s="581"/>
      <c r="BM1" s="581"/>
      <c r="BN1" s="581"/>
      <c r="BO1" s="581"/>
      <c r="BP1" s="581"/>
      <c r="BQ1" s="581"/>
      <c r="BR1" s="581"/>
      <c r="BS1" s="581"/>
      <c r="BT1" s="581"/>
      <c r="BU1" s="581"/>
      <c r="BV1" s="581"/>
      <c r="BW1" s="225"/>
      <c r="BX1" s="225"/>
    </row>
    <row r="2" spans="1:76" ht="9" customHeight="1" thickBot="1">
      <c r="A2" s="579"/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  <c r="AA2" s="579"/>
      <c r="AB2" s="579"/>
      <c r="AC2" s="579"/>
      <c r="AD2" s="579"/>
      <c r="AE2" s="579"/>
      <c r="AF2" s="579"/>
      <c r="AG2" s="579"/>
      <c r="AH2" s="579"/>
      <c r="AI2" s="579"/>
      <c r="AJ2" s="579"/>
      <c r="AK2" s="579"/>
      <c r="AL2" s="579"/>
      <c r="AM2" s="579"/>
      <c r="AN2" s="579"/>
      <c r="AO2" s="579"/>
      <c r="AP2" s="579"/>
      <c r="AQ2" s="579"/>
      <c r="AR2" s="579"/>
      <c r="AS2" s="579"/>
      <c r="AT2" s="579"/>
      <c r="AU2" s="579"/>
      <c r="AV2" s="579"/>
      <c r="AW2" s="579"/>
      <c r="AX2" s="579"/>
      <c r="AY2" s="579"/>
      <c r="AZ2" s="225"/>
      <c r="BA2" s="225"/>
      <c r="BB2" s="225"/>
      <c r="BC2" s="225"/>
      <c r="BD2" s="225"/>
      <c r="BE2" s="225"/>
      <c r="BF2" s="225"/>
      <c r="BG2" s="210"/>
      <c r="BH2" s="211"/>
      <c r="BI2" s="211"/>
      <c r="BJ2" s="212"/>
      <c r="BK2" s="580"/>
      <c r="BL2" s="581"/>
      <c r="BM2" s="581"/>
      <c r="BN2" s="581"/>
      <c r="BO2" s="581"/>
      <c r="BP2" s="581"/>
      <c r="BQ2" s="581"/>
      <c r="BR2" s="581"/>
      <c r="BS2" s="581"/>
      <c r="BT2" s="581"/>
      <c r="BU2" s="581"/>
      <c r="BV2" s="581"/>
      <c r="BW2" s="225"/>
      <c r="BX2" s="225"/>
    </row>
    <row r="3" spans="1:76" ht="9" customHeight="1">
      <c r="A3" s="579"/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579"/>
      <c r="X3" s="579"/>
      <c r="Y3" s="579"/>
      <c r="Z3" s="579"/>
      <c r="AA3" s="579"/>
      <c r="AB3" s="579"/>
      <c r="AC3" s="579"/>
      <c r="AD3" s="579"/>
      <c r="AE3" s="579"/>
      <c r="AF3" s="579"/>
      <c r="AG3" s="579"/>
      <c r="AH3" s="579"/>
      <c r="AI3" s="579"/>
      <c r="AJ3" s="579"/>
      <c r="AK3" s="579"/>
      <c r="AL3" s="579"/>
      <c r="AM3" s="579"/>
      <c r="AN3" s="579"/>
      <c r="AO3" s="579"/>
      <c r="AP3" s="579"/>
      <c r="AQ3" s="579"/>
      <c r="AR3" s="579"/>
      <c r="AS3" s="579"/>
      <c r="AT3" s="579"/>
      <c r="AU3" s="579"/>
      <c r="AV3" s="579"/>
      <c r="AW3" s="579"/>
      <c r="AX3" s="579"/>
      <c r="AY3" s="579"/>
      <c r="AZ3" s="225"/>
      <c r="BA3" s="225"/>
      <c r="BB3" s="225"/>
      <c r="BC3" s="225"/>
      <c r="BD3" s="225"/>
      <c r="BE3" s="225"/>
      <c r="BF3" s="225"/>
      <c r="BG3" s="213"/>
      <c r="BH3" s="214"/>
      <c r="BI3" s="214"/>
      <c r="BJ3" s="215"/>
      <c r="BK3" s="580" t="s">
        <v>201</v>
      </c>
      <c r="BL3" s="581"/>
      <c r="BM3" s="581"/>
      <c r="BN3" s="581"/>
      <c r="BO3" s="581"/>
      <c r="BP3" s="581"/>
      <c r="BQ3" s="581"/>
      <c r="BR3" s="581"/>
      <c r="BS3" s="581"/>
      <c r="BT3" s="581"/>
      <c r="BU3" s="581"/>
      <c r="BV3" s="581"/>
      <c r="BW3" s="225"/>
      <c r="BX3" s="225"/>
    </row>
    <row r="4" spans="1:76" ht="9" customHeight="1" thickBot="1">
      <c r="A4" s="579"/>
      <c r="B4" s="579"/>
      <c r="C4" s="579"/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579"/>
      <c r="V4" s="579"/>
      <c r="W4" s="579"/>
      <c r="X4" s="579"/>
      <c r="Y4" s="579"/>
      <c r="Z4" s="579"/>
      <c r="AA4" s="579"/>
      <c r="AB4" s="579"/>
      <c r="AC4" s="579"/>
      <c r="AD4" s="579"/>
      <c r="AE4" s="579"/>
      <c r="AF4" s="579"/>
      <c r="AG4" s="579"/>
      <c r="AH4" s="579"/>
      <c r="AI4" s="579"/>
      <c r="AJ4" s="579"/>
      <c r="AK4" s="579"/>
      <c r="AL4" s="579"/>
      <c r="AM4" s="579"/>
      <c r="AN4" s="579"/>
      <c r="AO4" s="579"/>
      <c r="AP4" s="579"/>
      <c r="AQ4" s="579"/>
      <c r="AR4" s="579"/>
      <c r="AS4" s="579"/>
      <c r="AT4" s="579"/>
      <c r="AU4" s="579"/>
      <c r="AV4" s="579"/>
      <c r="AW4" s="579"/>
      <c r="AX4" s="579"/>
      <c r="AY4" s="579"/>
      <c r="AZ4" s="225"/>
      <c r="BA4" s="225"/>
      <c r="BB4" s="225"/>
      <c r="BC4" s="225"/>
      <c r="BD4" s="225"/>
      <c r="BE4" s="225"/>
      <c r="BF4" s="225"/>
      <c r="BG4" s="216"/>
      <c r="BH4" s="217"/>
      <c r="BI4" s="217"/>
      <c r="BJ4" s="218"/>
      <c r="BK4" s="580"/>
      <c r="BL4" s="581"/>
      <c r="BM4" s="581"/>
      <c r="BN4" s="581"/>
      <c r="BO4" s="581"/>
      <c r="BP4" s="581"/>
      <c r="BQ4" s="581"/>
      <c r="BR4" s="581"/>
      <c r="BS4" s="581"/>
      <c r="BT4" s="581"/>
      <c r="BU4" s="581"/>
      <c r="BV4" s="581"/>
      <c r="BW4" s="225"/>
      <c r="BX4" s="225"/>
    </row>
    <row r="5" spans="1:76" ht="9" customHeight="1">
      <c r="A5" s="579"/>
      <c r="B5" s="579"/>
      <c r="C5" s="579"/>
      <c r="D5" s="579"/>
      <c r="E5" s="579"/>
      <c r="F5" s="579"/>
      <c r="G5" s="579"/>
      <c r="H5" s="579"/>
      <c r="I5" s="579"/>
      <c r="J5" s="579"/>
      <c r="K5" s="579"/>
      <c r="L5" s="579"/>
      <c r="M5" s="579"/>
      <c r="N5" s="579"/>
      <c r="O5" s="579"/>
      <c r="P5" s="579"/>
      <c r="Q5" s="579"/>
      <c r="R5" s="579"/>
      <c r="S5" s="579"/>
      <c r="T5" s="579"/>
      <c r="U5" s="579"/>
      <c r="V5" s="579"/>
      <c r="W5" s="579"/>
      <c r="X5" s="579"/>
      <c r="Y5" s="579"/>
      <c r="Z5" s="579"/>
      <c r="AA5" s="579"/>
      <c r="AB5" s="579"/>
      <c r="AC5" s="579"/>
      <c r="AD5" s="579"/>
      <c r="AE5" s="579"/>
      <c r="AF5" s="579"/>
      <c r="AG5" s="579"/>
      <c r="AH5" s="579"/>
      <c r="AI5" s="579"/>
      <c r="AJ5" s="579"/>
      <c r="AK5" s="579"/>
      <c r="AL5" s="579"/>
      <c r="AM5" s="579"/>
      <c r="AN5" s="579"/>
      <c r="AO5" s="579"/>
      <c r="AP5" s="579"/>
      <c r="AQ5" s="579"/>
      <c r="AR5" s="579"/>
      <c r="AS5" s="579"/>
      <c r="AT5" s="579"/>
      <c r="AU5" s="579"/>
      <c r="AV5" s="579"/>
      <c r="AW5" s="579"/>
      <c r="AX5" s="579"/>
      <c r="AY5" s="579"/>
      <c r="AZ5" s="225"/>
      <c r="BA5" s="225"/>
      <c r="BB5" s="225"/>
      <c r="BC5" s="225"/>
      <c r="BD5" s="225"/>
      <c r="BE5" s="225"/>
      <c r="BF5" s="225"/>
      <c r="BG5" s="219"/>
      <c r="BH5" s="220"/>
      <c r="BI5" s="220"/>
      <c r="BJ5" s="221"/>
      <c r="BK5" s="580" t="s">
        <v>202</v>
      </c>
      <c r="BL5" s="581"/>
      <c r="BM5" s="581"/>
      <c r="BN5" s="581"/>
      <c r="BO5" s="581"/>
      <c r="BP5" s="581"/>
      <c r="BQ5" s="581"/>
      <c r="BR5" s="581"/>
      <c r="BS5" s="581"/>
      <c r="BT5" s="581"/>
      <c r="BU5" s="581"/>
      <c r="BV5" s="581"/>
      <c r="BW5" s="225"/>
      <c r="BX5" s="225"/>
    </row>
    <row r="6" spans="1:76" ht="9" customHeight="1" thickBot="1">
      <c r="A6" s="579"/>
      <c r="B6" s="579"/>
      <c r="C6" s="579"/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79"/>
      <c r="O6" s="579"/>
      <c r="P6" s="579"/>
      <c r="Q6" s="579"/>
      <c r="R6" s="579"/>
      <c r="S6" s="579"/>
      <c r="T6" s="579"/>
      <c r="U6" s="579"/>
      <c r="V6" s="579"/>
      <c r="W6" s="579"/>
      <c r="X6" s="579"/>
      <c r="Y6" s="579"/>
      <c r="Z6" s="579"/>
      <c r="AA6" s="579"/>
      <c r="AB6" s="579"/>
      <c r="AC6" s="579"/>
      <c r="AD6" s="579"/>
      <c r="AE6" s="579"/>
      <c r="AF6" s="579"/>
      <c r="AG6" s="579"/>
      <c r="AH6" s="579"/>
      <c r="AI6" s="579"/>
      <c r="AJ6" s="579"/>
      <c r="AK6" s="579"/>
      <c r="AL6" s="579"/>
      <c r="AM6" s="579"/>
      <c r="AN6" s="579"/>
      <c r="AO6" s="579"/>
      <c r="AP6" s="579"/>
      <c r="AQ6" s="579"/>
      <c r="AR6" s="579"/>
      <c r="AS6" s="579"/>
      <c r="AT6" s="579"/>
      <c r="AU6" s="579"/>
      <c r="AV6" s="579"/>
      <c r="AW6" s="579"/>
      <c r="AX6" s="579"/>
      <c r="AY6" s="579"/>
      <c r="AZ6" s="225"/>
      <c r="BA6" s="225"/>
      <c r="BB6" s="225"/>
      <c r="BC6" s="225"/>
      <c r="BD6" s="225"/>
      <c r="BE6" s="225"/>
      <c r="BF6" s="225"/>
      <c r="BG6" s="222"/>
      <c r="BH6" s="223"/>
      <c r="BI6" s="223"/>
      <c r="BJ6" s="224"/>
      <c r="BK6" s="580"/>
      <c r="BL6" s="581"/>
      <c r="BM6" s="581"/>
      <c r="BN6" s="581"/>
      <c r="BO6" s="581"/>
      <c r="BP6" s="581"/>
      <c r="BQ6" s="581"/>
      <c r="BR6" s="581"/>
      <c r="BS6" s="581"/>
      <c r="BT6" s="581"/>
      <c r="BU6" s="581"/>
      <c r="BV6" s="581"/>
      <c r="BW6" s="225"/>
      <c r="BX6" s="225"/>
    </row>
    <row r="7" spans="1:76" ht="9" customHeight="1">
      <c r="A7" s="110"/>
      <c r="B7" s="110"/>
      <c r="C7" s="110"/>
      <c r="D7" s="110"/>
      <c r="E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</row>
    <row r="8" spans="1:76" s="140" customFormat="1" ht="9" customHeight="1">
      <c r="C8" s="582" t="s">
        <v>157</v>
      </c>
      <c r="D8" s="583"/>
      <c r="E8" s="583"/>
      <c r="F8" s="583"/>
      <c r="G8" s="583"/>
      <c r="H8" s="583"/>
      <c r="I8" s="583"/>
      <c r="J8" s="583"/>
      <c r="K8" s="583"/>
      <c r="L8" s="583"/>
      <c r="M8" s="583"/>
      <c r="N8" s="583"/>
      <c r="O8" s="583"/>
      <c r="P8" s="583"/>
      <c r="Q8" s="583"/>
      <c r="R8" s="583"/>
      <c r="S8" s="583"/>
      <c r="T8" s="583"/>
      <c r="U8" s="583"/>
      <c r="V8" s="583"/>
      <c r="W8" s="583"/>
      <c r="X8" s="584"/>
      <c r="AA8" s="591" t="s">
        <v>158</v>
      </c>
      <c r="AB8" s="591"/>
      <c r="AC8" s="591"/>
      <c r="AD8" s="591"/>
      <c r="AE8" s="591"/>
      <c r="AF8" s="591"/>
      <c r="AG8" s="591"/>
      <c r="AH8" s="591"/>
      <c r="AI8" s="592" t="str">
        <f>入力表!$D$2</f>
        <v>○○局△△課</v>
      </c>
      <c r="AJ8" s="592"/>
      <c r="AK8" s="592"/>
      <c r="AL8" s="592"/>
      <c r="AM8" s="592"/>
      <c r="AN8" s="592"/>
      <c r="AO8" s="592"/>
      <c r="AP8" s="592"/>
      <c r="AQ8" s="592"/>
      <c r="AR8" s="592"/>
      <c r="AS8" s="592"/>
      <c r="AT8" s="592"/>
      <c r="AU8" s="592"/>
      <c r="AV8" s="592"/>
      <c r="AW8" s="592"/>
      <c r="AX8" s="592"/>
      <c r="BA8" s="591" t="s">
        <v>159</v>
      </c>
      <c r="BB8" s="591"/>
      <c r="BC8" s="591"/>
      <c r="BD8" s="591"/>
      <c r="BE8" s="591"/>
      <c r="BF8" s="591"/>
      <c r="BG8" s="591"/>
      <c r="BH8" s="591"/>
      <c r="BI8" s="593" t="str">
        <f>入力表!$D$4</f>
        <v>農林　太郎</v>
      </c>
      <c r="BJ8" s="593"/>
      <c r="BK8" s="593"/>
      <c r="BL8" s="593"/>
      <c r="BM8" s="593"/>
      <c r="BN8" s="593"/>
      <c r="BO8" s="593"/>
      <c r="BP8" s="593"/>
      <c r="BQ8" s="593"/>
      <c r="BR8" s="593"/>
      <c r="BS8" s="593"/>
      <c r="BT8" s="593"/>
      <c r="BU8" s="593"/>
      <c r="BV8" s="593"/>
    </row>
    <row r="9" spans="1:76" s="140" customFormat="1" ht="9" customHeight="1">
      <c r="C9" s="585"/>
      <c r="D9" s="586"/>
      <c r="E9" s="586"/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  <c r="W9" s="586"/>
      <c r="X9" s="587"/>
      <c r="AA9" s="591"/>
      <c r="AB9" s="591"/>
      <c r="AC9" s="591"/>
      <c r="AD9" s="591"/>
      <c r="AE9" s="591"/>
      <c r="AF9" s="591"/>
      <c r="AG9" s="591"/>
      <c r="AH9" s="591"/>
      <c r="AI9" s="592"/>
      <c r="AJ9" s="592"/>
      <c r="AK9" s="592"/>
      <c r="AL9" s="592"/>
      <c r="AM9" s="592"/>
      <c r="AN9" s="592"/>
      <c r="AO9" s="592"/>
      <c r="AP9" s="592"/>
      <c r="AQ9" s="592"/>
      <c r="AR9" s="592"/>
      <c r="AS9" s="592"/>
      <c r="AT9" s="592"/>
      <c r="AU9" s="592"/>
      <c r="AV9" s="592"/>
      <c r="AW9" s="592"/>
      <c r="AX9" s="592"/>
      <c r="BA9" s="591"/>
      <c r="BB9" s="591"/>
      <c r="BC9" s="591"/>
      <c r="BD9" s="591"/>
      <c r="BE9" s="591"/>
      <c r="BF9" s="591"/>
      <c r="BG9" s="591"/>
      <c r="BH9" s="591"/>
      <c r="BI9" s="593"/>
      <c r="BJ9" s="593"/>
      <c r="BK9" s="593"/>
      <c r="BL9" s="593"/>
      <c r="BM9" s="593"/>
      <c r="BN9" s="593"/>
      <c r="BO9" s="593"/>
      <c r="BP9" s="593"/>
      <c r="BQ9" s="593"/>
      <c r="BR9" s="593"/>
      <c r="BS9" s="593"/>
      <c r="BT9" s="593"/>
      <c r="BU9" s="593"/>
      <c r="BV9" s="593"/>
    </row>
    <row r="10" spans="1:76" s="140" customFormat="1" ht="9" customHeight="1" thickBot="1">
      <c r="C10" s="588"/>
      <c r="D10" s="589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90"/>
      <c r="AA10" s="591"/>
      <c r="AB10" s="591"/>
      <c r="AC10" s="591"/>
      <c r="AD10" s="591"/>
      <c r="AE10" s="591"/>
      <c r="AF10" s="591"/>
      <c r="AG10" s="591"/>
      <c r="AH10" s="591"/>
      <c r="AI10" s="592"/>
      <c r="AJ10" s="592"/>
      <c r="AK10" s="592"/>
      <c r="AL10" s="592"/>
      <c r="AM10" s="592"/>
      <c r="AN10" s="592"/>
      <c r="AO10" s="592"/>
      <c r="AP10" s="592"/>
      <c r="AQ10" s="592"/>
      <c r="AR10" s="592"/>
      <c r="AS10" s="592"/>
      <c r="AT10" s="592"/>
      <c r="AU10" s="592"/>
      <c r="AV10" s="592"/>
      <c r="AW10" s="592"/>
      <c r="AX10" s="592"/>
      <c r="BA10" s="591"/>
      <c r="BB10" s="591"/>
      <c r="BC10" s="591"/>
      <c r="BD10" s="591"/>
      <c r="BE10" s="591"/>
      <c r="BF10" s="591"/>
      <c r="BG10" s="591"/>
      <c r="BH10" s="591"/>
      <c r="BI10" s="593"/>
      <c r="BJ10" s="593"/>
      <c r="BK10" s="593"/>
      <c r="BL10" s="593"/>
      <c r="BM10" s="593"/>
      <c r="BN10" s="593"/>
      <c r="BO10" s="593"/>
      <c r="BP10" s="593"/>
      <c r="BQ10" s="593"/>
      <c r="BR10" s="593"/>
      <c r="BS10" s="593"/>
      <c r="BT10" s="593"/>
      <c r="BU10" s="593"/>
      <c r="BV10" s="593"/>
    </row>
    <row r="11" spans="1:76" s="140" customFormat="1" ht="9" customHeight="1" thickTop="1">
      <c r="C11" s="594" t="s">
        <v>160</v>
      </c>
      <c r="D11" s="594"/>
      <c r="E11" s="594"/>
      <c r="F11" s="594"/>
      <c r="G11" s="594"/>
      <c r="H11" s="594"/>
      <c r="I11" s="594"/>
      <c r="J11" s="594"/>
      <c r="K11" s="594"/>
      <c r="L11" s="594"/>
      <c r="M11" s="595">
        <f>IF(入力表!D12="","",入力表!D12)</f>
        <v>204960</v>
      </c>
      <c r="N11" s="596"/>
      <c r="O11" s="596"/>
      <c r="P11" s="596"/>
      <c r="Q11" s="596"/>
      <c r="R11" s="596"/>
      <c r="S11" s="596"/>
      <c r="T11" s="596"/>
      <c r="U11" s="596"/>
      <c r="V11" s="586" t="s">
        <v>161</v>
      </c>
      <c r="W11" s="586"/>
      <c r="X11" s="587"/>
      <c r="AA11" s="591"/>
      <c r="AB11" s="591"/>
      <c r="AC11" s="591"/>
      <c r="AD11" s="591"/>
      <c r="AE11" s="591"/>
      <c r="AF11" s="591"/>
      <c r="AG11" s="591"/>
      <c r="AH11" s="591"/>
      <c r="AI11" s="592"/>
      <c r="AJ11" s="592"/>
      <c r="AK11" s="592"/>
      <c r="AL11" s="592"/>
      <c r="AM11" s="592"/>
      <c r="AN11" s="592"/>
      <c r="AO11" s="592"/>
      <c r="AP11" s="592"/>
      <c r="AQ11" s="592"/>
      <c r="AR11" s="592"/>
      <c r="AS11" s="592"/>
      <c r="AT11" s="592"/>
      <c r="AU11" s="592"/>
      <c r="AV11" s="592"/>
      <c r="AW11" s="592"/>
      <c r="AX11" s="592"/>
      <c r="BA11" s="591" t="s">
        <v>162</v>
      </c>
      <c r="BB11" s="591"/>
      <c r="BC11" s="591"/>
      <c r="BD11" s="591"/>
      <c r="BE11" s="591"/>
      <c r="BF11" s="591"/>
      <c r="BG11" s="591"/>
      <c r="BH11" s="591"/>
      <c r="BI11" s="593">
        <f>入力表!$D$3</f>
        <v>1234567800</v>
      </c>
      <c r="BJ11" s="593"/>
      <c r="BK11" s="593"/>
      <c r="BL11" s="593"/>
      <c r="BM11" s="593"/>
      <c r="BN11" s="593"/>
      <c r="BO11" s="593"/>
      <c r="BP11" s="593"/>
      <c r="BQ11" s="593"/>
      <c r="BR11" s="593"/>
      <c r="BS11" s="593"/>
      <c r="BT11" s="593"/>
      <c r="BU11" s="593"/>
      <c r="BV11" s="593"/>
    </row>
    <row r="12" spans="1:76" s="140" customFormat="1" ht="9" customHeight="1">
      <c r="C12" s="591"/>
      <c r="D12" s="591"/>
      <c r="E12" s="591"/>
      <c r="F12" s="591"/>
      <c r="G12" s="591"/>
      <c r="H12" s="591"/>
      <c r="I12" s="591"/>
      <c r="J12" s="591"/>
      <c r="K12" s="591"/>
      <c r="L12" s="591"/>
      <c r="M12" s="595"/>
      <c r="N12" s="596"/>
      <c r="O12" s="596"/>
      <c r="P12" s="596"/>
      <c r="Q12" s="596"/>
      <c r="R12" s="596"/>
      <c r="S12" s="596"/>
      <c r="T12" s="596"/>
      <c r="U12" s="596"/>
      <c r="V12" s="586"/>
      <c r="W12" s="586"/>
      <c r="X12" s="587"/>
      <c r="AA12" s="591"/>
      <c r="AB12" s="591"/>
      <c r="AC12" s="591"/>
      <c r="AD12" s="591"/>
      <c r="AE12" s="591"/>
      <c r="AF12" s="591"/>
      <c r="AG12" s="591"/>
      <c r="AH12" s="591"/>
      <c r="AI12" s="592"/>
      <c r="AJ12" s="592"/>
      <c r="AK12" s="592"/>
      <c r="AL12" s="592"/>
      <c r="AM12" s="592"/>
      <c r="AN12" s="592"/>
      <c r="AO12" s="592"/>
      <c r="AP12" s="592"/>
      <c r="AQ12" s="592"/>
      <c r="AR12" s="592"/>
      <c r="AS12" s="592"/>
      <c r="AT12" s="592"/>
      <c r="AU12" s="592"/>
      <c r="AV12" s="592"/>
      <c r="AW12" s="592"/>
      <c r="AX12" s="592"/>
      <c r="BA12" s="591"/>
      <c r="BB12" s="591"/>
      <c r="BC12" s="591"/>
      <c r="BD12" s="591"/>
      <c r="BE12" s="591"/>
      <c r="BF12" s="591"/>
      <c r="BG12" s="591"/>
      <c r="BH12" s="591"/>
      <c r="BI12" s="593"/>
      <c r="BJ12" s="593"/>
      <c r="BK12" s="593"/>
      <c r="BL12" s="593"/>
      <c r="BM12" s="593"/>
      <c r="BN12" s="593"/>
      <c r="BO12" s="593"/>
      <c r="BP12" s="593"/>
      <c r="BQ12" s="593"/>
      <c r="BR12" s="593"/>
      <c r="BS12" s="593"/>
      <c r="BT12" s="593"/>
      <c r="BU12" s="593"/>
      <c r="BV12" s="593"/>
    </row>
    <row r="13" spans="1:76" s="140" customFormat="1" ht="9" customHeight="1">
      <c r="C13" s="591"/>
      <c r="D13" s="591"/>
      <c r="E13" s="591"/>
      <c r="F13" s="591"/>
      <c r="G13" s="591"/>
      <c r="H13" s="591"/>
      <c r="I13" s="591"/>
      <c r="J13" s="591"/>
      <c r="K13" s="591"/>
      <c r="L13" s="591"/>
      <c r="M13" s="597"/>
      <c r="N13" s="598"/>
      <c r="O13" s="598"/>
      <c r="P13" s="598"/>
      <c r="Q13" s="598"/>
      <c r="R13" s="598"/>
      <c r="S13" s="598"/>
      <c r="T13" s="598"/>
      <c r="U13" s="598"/>
      <c r="V13" s="599"/>
      <c r="W13" s="599"/>
      <c r="X13" s="600"/>
      <c r="AA13" s="591"/>
      <c r="AB13" s="591"/>
      <c r="AC13" s="591"/>
      <c r="AD13" s="591"/>
      <c r="AE13" s="591"/>
      <c r="AF13" s="591"/>
      <c r="AG13" s="591"/>
      <c r="AH13" s="591"/>
      <c r="AI13" s="592"/>
      <c r="AJ13" s="592"/>
      <c r="AK13" s="592"/>
      <c r="AL13" s="592"/>
      <c r="AM13" s="592"/>
      <c r="AN13" s="592"/>
      <c r="AO13" s="592"/>
      <c r="AP13" s="592"/>
      <c r="AQ13" s="592"/>
      <c r="AR13" s="592"/>
      <c r="AS13" s="592"/>
      <c r="AT13" s="592"/>
      <c r="AU13" s="592"/>
      <c r="AV13" s="592"/>
      <c r="AW13" s="592"/>
      <c r="AX13" s="592"/>
      <c r="BA13" s="591"/>
      <c r="BB13" s="591"/>
      <c r="BC13" s="591"/>
      <c r="BD13" s="591"/>
      <c r="BE13" s="591"/>
      <c r="BF13" s="591"/>
      <c r="BG13" s="591"/>
      <c r="BH13" s="591"/>
      <c r="BI13" s="593"/>
      <c r="BJ13" s="593"/>
      <c r="BK13" s="593"/>
      <c r="BL13" s="593"/>
      <c r="BM13" s="593"/>
      <c r="BN13" s="593"/>
      <c r="BO13" s="593"/>
      <c r="BP13" s="593"/>
      <c r="BQ13" s="593"/>
      <c r="BR13" s="593"/>
      <c r="BS13" s="593"/>
      <c r="BT13" s="593"/>
      <c r="BU13" s="593"/>
      <c r="BV13" s="593"/>
    </row>
    <row r="14" spans="1:76" s="140" customFormat="1" ht="9" customHeight="1">
      <c r="C14" s="601" t="s">
        <v>163</v>
      </c>
      <c r="D14" s="601"/>
      <c r="E14" s="602" t="s">
        <v>164</v>
      </c>
      <c r="F14" s="602"/>
      <c r="G14" s="582" t="s">
        <v>165</v>
      </c>
      <c r="H14" s="583"/>
      <c r="I14" s="583"/>
      <c r="J14" s="583"/>
      <c r="K14" s="583"/>
      <c r="L14" s="584"/>
      <c r="M14" s="604">
        <f>IF(入力表!D14="","",入力表!D14)</f>
        <v>40992</v>
      </c>
      <c r="N14" s="605"/>
      <c r="O14" s="605"/>
      <c r="P14" s="605"/>
      <c r="Q14" s="605"/>
      <c r="R14" s="605"/>
      <c r="S14" s="605"/>
      <c r="T14" s="605"/>
      <c r="U14" s="605"/>
      <c r="V14" s="583" t="s">
        <v>161</v>
      </c>
      <c r="W14" s="583"/>
      <c r="X14" s="584"/>
    </row>
    <row r="15" spans="1:76" s="140" customFormat="1" ht="9" customHeight="1">
      <c r="C15" s="601"/>
      <c r="D15" s="601"/>
      <c r="E15" s="602"/>
      <c r="F15" s="602"/>
      <c r="G15" s="585"/>
      <c r="H15" s="586"/>
      <c r="I15" s="586"/>
      <c r="J15" s="586"/>
      <c r="K15" s="586"/>
      <c r="L15" s="587"/>
      <c r="M15" s="595"/>
      <c r="N15" s="596"/>
      <c r="O15" s="596"/>
      <c r="P15" s="596"/>
      <c r="Q15" s="596"/>
      <c r="R15" s="596"/>
      <c r="S15" s="596"/>
      <c r="T15" s="596"/>
      <c r="U15" s="596"/>
      <c r="V15" s="586"/>
      <c r="W15" s="586"/>
      <c r="X15" s="587"/>
    </row>
    <row r="16" spans="1:76" s="140" customFormat="1" ht="9" customHeight="1">
      <c r="C16" s="601"/>
      <c r="D16" s="601"/>
      <c r="E16" s="602"/>
      <c r="F16" s="602"/>
      <c r="G16" s="603"/>
      <c r="H16" s="599"/>
      <c r="I16" s="599"/>
      <c r="J16" s="599"/>
      <c r="K16" s="599"/>
      <c r="L16" s="600"/>
      <c r="M16" s="597"/>
      <c r="N16" s="598"/>
      <c r="O16" s="598"/>
      <c r="P16" s="598"/>
      <c r="Q16" s="598"/>
      <c r="R16" s="598"/>
      <c r="S16" s="598"/>
      <c r="T16" s="598"/>
      <c r="U16" s="598"/>
      <c r="V16" s="599"/>
      <c r="W16" s="599"/>
      <c r="X16" s="600"/>
    </row>
    <row r="17" spans="1:79" s="140" customFormat="1" ht="9" customHeight="1">
      <c r="C17" s="601"/>
      <c r="D17" s="601"/>
      <c r="E17" s="602"/>
      <c r="F17" s="602"/>
      <c r="G17" s="606" t="s">
        <v>166</v>
      </c>
      <c r="H17" s="607"/>
      <c r="I17" s="607"/>
      <c r="J17" s="607"/>
      <c r="K17" s="607"/>
      <c r="L17" s="608"/>
      <c r="M17" s="604">
        <f>IF(入力表!D15="","",入力表!D15)</f>
        <v>0</v>
      </c>
      <c r="N17" s="605"/>
      <c r="O17" s="605"/>
      <c r="P17" s="605"/>
      <c r="Q17" s="605"/>
      <c r="R17" s="605"/>
      <c r="S17" s="605"/>
      <c r="T17" s="605"/>
      <c r="U17" s="605"/>
      <c r="V17" s="583" t="s">
        <v>161</v>
      </c>
      <c r="W17" s="583"/>
      <c r="X17" s="584"/>
    </row>
    <row r="18" spans="1:79" s="140" customFormat="1" ht="9" customHeight="1">
      <c r="C18" s="601"/>
      <c r="D18" s="601"/>
      <c r="E18" s="602"/>
      <c r="F18" s="602"/>
      <c r="G18" s="609"/>
      <c r="H18" s="610"/>
      <c r="I18" s="610"/>
      <c r="J18" s="610"/>
      <c r="K18" s="610"/>
      <c r="L18" s="611"/>
      <c r="M18" s="595"/>
      <c r="N18" s="596"/>
      <c r="O18" s="596"/>
      <c r="P18" s="596"/>
      <c r="Q18" s="596"/>
      <c r="R18" s="596"/>
      <c r="S18" s="596"/>
      <c r="T18" s="596"/>
      <c r="U18" s="596"/>
      <c r="V18" s="586"/>
      <c r="W18" s="586"/>
      <c r="X18" s="587"/>
      <c r="AA18" s="582" t="s">
        <v>167</v>
      </c>
      <c r="AB18" s="583"/>
      <c r="AC18" s="583"/>
      <c r="AD18" s="583"/>
      <c r="AE18" s="583"/>
      <c r="AF18" s="583"/>
      <c r="AG18" s="583"/>
      <c r="AH18" s="583"/>
      <c r="AI18" s="583"/>
      <c r="AJ18" s="583"/>
      <c r="AK18" s="583"/>
      <c r="AL18" s="583"/>
      <c r="AM18" s="583"/>
      <c r="AN18" s="583"/>
      <c r="AO18" s="584"/>
      <c r="AR18" s="606" t="s">
        <v>168</v>
      </c>
      <c r="AS18" s="607"/>
      <c r="AT18" s="607"/>
      <c r="AU18" s="607"/>
      <c r="AV18" s="607"/>
      <c r="AW18" s="607"/>
      <c r="AX18" s="607"/>
      <c r="AY18" s="607"/>
      <c r="AZ18" s="607"/>
      <c r="BA18" s="607"/>
      <c r="BB18" s="607"/>
      <c r="BC18" s="607"/>
      <c r="BD18" s="607"/>
      <c r="BE18" s="607"/>
      <c r="BF18" s="607"/>
      <c r="BG18" s="607"/>
      <c r="BH18" s="607"/>
      <c r="BI18" s="607"/>
      <c r="BJ18" s="607"/>
      <c r="BK18" s="607"/>
      <c r="BL18" s="607"/>
      <c r="BM18" s="607"/>
      <c r="BN18" s="607"/>
      <c r="BO18" s="607"/>
      <c r="BP18" s="607"/>
      <c r="BQ18" s="607"/>
      <c r="BR18" s="607"/>
      <c r="BS18" s="607"/>
      <c r="BT18" s="607"/>
      <c r="BU18" s="607"/>
      <c r="BV18" s="608"/>
    </row>
    <row r="19" spans="1:79" s="140" customFormat="1" ht="9" customHeight="1">
      <c r="C19" s="601"/>
      <c r="D19" s="601"/>
      <c r="E19" s="602"/>
      <c r="F19" s="602"/>
      <c r="G19" s="612"/>
      <c r="H19" s="613"/>
      <c r="I19" s="613"/>
      <c r="J19" s="613"/>
      <c r="K19" s="613"/>
      <c r="L19" s="614"/>
      <c r="M19" s="597"/>
      <c r="N19" s="598"/>
      <c r="O19" s="598"/>
      <c r="P19" s="598"/>
      <c r="Q19" s="598"/>
      <c r="R19" s="598"/>
      <c r="S19" s="598"/>
      <c r="T19" s="598"/>
      <c r="U19" s="598"/>
      <c r="V19" s="599"/>
      <c r="W19" s="599"/>
      <c r="X19" s="600"/>
      <c r="AA19" s="585"/>
      <c r="AB19" s="586"/>
      <c r="AC19" s="586"/>
      <c r="AD19" s="586"/>
      <c r="AE19" s="586"/>
      <c r="AF19" s="586"/>
      <c r="AG19" s="586"/>
      <c r="AH19" s="586"/>
      <c r="AI19" s="586"/>
      <c r="AJ19" s="586"/>
      <c r="AK19" s="586"/>
      <c r="AL19" s="586"/>
      <c r="AM19" s="586"/>
      <c r="AN19" s="586"/>
      <c r="AO19" s="587"/>
      <c r="AR19" s="609"/>
      <c r="AS19" s="610"/>
      <c r="AT19" s="610"/>
      <c r="AU19" s="610"/>
      <c r="AV19" s="610"/>
      <c r="AW19" s="610"/>
      <c r="AX19" s="610"/>
      <c r="AY19" s="610"/>
      <c r="AZ19" s="610"/>
      <c r="BA19" s="610"/>
      <c r="BB19" s="610"/>
      <c r="BC19" s="610"/>
      <c r="BD19" s="610"/>
      <c r="BE19" s="610"/>
      <c r="BF19" s="610"/>
      <c r="BG19" s="610"/>
      <c r="BH19" s="610"/>
      <c r="BI19" s="610"/>
      <c r="BJ19" s="610"/>
      <c r="BK19" s="610"/>
      <c r="BL19" s="610"/>
      <c r="BM19" s="610"/>
      <c r="BN19" s="610"/>
      <c r="BO19" s="610"/>
      <c r="BP19" s="610"/>
      <c r="BQ19" s="610"/>
      <c r="BR19" s="610"/>
      <c r="BS19" s="610"/>
      <c r="BT19" s="610"/>
      <c r="BU19" s="610"/>
      <c r="BV19" s="611"/>
      <c r="BZ19" s="142"/>
    </row>
    <row r="20" spans="1:79" s="140" customFormat="1" ht="9" customHeight="1" thickBot="1">
      <c r="C20" s="601"/>
      <c r="D20" s="601"/>
      <c r="E20" s="602"/>
      <c r="F20" s="602"/>
      <c r="G20" s="606" t="s">
        <v>169</v>
      </c>
      <c r="H20" s="607"/>
      <c r="I20" s="607"/>
      <c r="J20" s="607"/>
      <c r="K20" s="607"/>
      <c r="L20" s="608"/>
      <c r="M20" s="604">
        <f>IF(入力表!D16="","",入力表!D16)</f>
        <v>0</v>
      </c>
      <c r="N20" s="605"/>
      <c r="O20" s="605"/>
      <c r="P20" s="605"/>
      <c r="Q20" s="605"/>
      <c r="R20" s="605"/>
      <c r="S20" s="605"/>
      <c r="T20" s="605"/>
      <c r="U20" s="605"/>
      <c r="V20" s="583" t="s">
        <v>161</v>
      </c>
      <c r="W20" s="583"/>
      <c r="X20" s="584"/>
      <c r="AA20" s="588"/>
      <c r="AB20" s="589"/>
      <c r="AC20" s="589"/>
      <c r="AD20" s="589"/>
      <c r="AE20" s="589"/>
      <c r="AF20" s="589"/>
      <c r="AG20" s="589"/>
      <c r="AH20" s="589"/>
      <c r="AI20" s="589"/>
      <c r="AJ20" s="589"/>
      <c r="AK20" s="589"/>
      <c r="AL20" s="589"/>
      <c r="AM20" s="589"/>
      <c r="AN20" s="589"/>
      <c r="AO20" s="590"/>
      <c r="AR20" s="609"/>
      <c r="AS20" s="610"/>
      <c r="AT20" s="610"/>
      <c r="AU20" s="610"/>
      <c r="AV20" s="610"/>
      <c r="AW20" s="610"/>
      <c r="AX20" s="610"/>
      <c r="AY20" s="610"/>
      <c r="AZ20" s="610"/>
      <c r="BA20" s="610"/>
      <c r="BB20" s="610"/>
      <c r="BC20" s="610"/>
      <c r="BD20" s="610"/>
      <c r="BE20" s="610"/>
      <c r="BF20" s="610"/>
      <c r="BG20" s="610"/>
      <c r="BH20" s="610"/>
      <c r="BI20" s="610"/>
      <c r="BJ20" s="610"/>
      <c r="BK20" s="610"/>
      <c r="BL20" s="610"/>
      <c r="BM20" s="610"/>
      <c r="BN20" s="610"/>
      <c r="BO20" s="610"/>
      <c r="BP20" s="610"/>
      <c r="BQ20" s="610"/>
      <c r="BR20" s="610"/>
      <c r="BS20" s="610"/>
      <c r="BT20" s="610"/>
      <c r="BU20" s="610"/>
      <c r="BV20" s="611"/>
      <c r="BZ20" s="143"/>
    </row>
    <row r="21" spans="1:79" s="140" customFormat="1" ht="9" customHeight="1" thickTop="1">
      <c r="C21" s="601"/>
      <c r="D21" s="601"/>
      <c r="E21" s="602"/>
      <c r="F21" s="602"/>
      <c r="G21" s="609"/>
      <c r="H21" s="610"/>
      <c r="I21" s="610"/>
      <c r="J21" s="610"/>
      <c r="K21" s="610"/>
      <c r="L21" s="611"/>
      <c r="M21" s="595"/>
      <c r="N21" s="596"/>
      <c r="O21" s="596"/>
      <c r="P21" s="596"/>
      <c r="Q21" s="596"/>
      <c r="R21" s="596"/>
      <c r="S21" s="596"/>
      <c r="T21" s="596"/>
      <c r="U21" s="596"/>
      <c r="V21" s="586"/>
      <c r="W21" s="586"/>
      <c r="X21" s="587"/>
      <c r="AA21" s="624">
        <f>入力表!$D$11</f>
        <v>21</v>
      </c>
      <c r="AB21" s="625"/>
      <c r="AC21" s="625"/>
      <c r="AD21" s="625"/>
      <c r="AE21" s="625"/>
      <c r="AF21" s="625"/>
      <c r="AG21" s="625"/>
      <c r="AH21" s="625"/>
      <c r="AI21" s="628" t="s">
        <v>196</v>
      </c>
      <c r="AJ21" s="628"/>
      <c r="AK21" s="628"/>
      <c r="AL21" s="628"/>
      <c r="AM21" s="628"/>
      <c r="AN21" s="628"/>
      <c r="AO21" s="629"/>
      <c r="AP21" s="143"/>
      <c r="AR21" s="609"/>
      <c r="AS21" s="610"/>
      <c r="AT21" s="610"/>
      <c r="AU21" s="610"/>
      <c r="AV21" s="610"/>
      <c r="AW21" s="610"/>
      <c r="AX21" s="610"/>
      <c r="AY21" s="610"/>
      <c r="AZ21" s="610"/>
      <c r="BA21" s="610"/>
      <c r="BB21" s="610"/>
      <c r="BC21" s="610"/>
      <c r="BD21" s="610"/>
      <c r="BE21" s="610"/>
      <c r="BF21" s="610"/>
      <c r="BG21" s="610"/>
      <c r="BH21" s="610"/>
      <c r="BI21" s="610"/>
      <c r="BJ21" s="610"/>
      <c r="BK21" s="610"/>
      <c r="BL21" s="610"/>
      <c r="BM21" s="610"/>
      <c r="BN21" s="610"/>
      <c r="BO21" s="610"/>
      <c r="BP21" s="610"/>
      <c r="BQ21" s="610"/>
      <c r="BR21" s="610"/>
      <c r="BS21" s="610"/>
      <c r="BT21" s="610"/>
      <c r="BU21" s="610"/>
      <c r="BV21" s="611"/>
      <c r="BZ21" s="143"/>
    </row>
    <row r="22" spans="1:79" s="140" customFormat="1" ht="9" customHeight="1" thickBot="1">
      <c r="C22" s="601"/>
      <c r="D22" s="601"/>
      <c r="E22" s="602"/>
      <c r="F22" s="602"/>
      <c r="G22" s="612"/>
      <c r="H22" s="613"/>
      <c r="I22" s="613"/>
      <c r="J22" s="613"/>
      <c r="K22" s="613"/>
      <c r="L22" s="614"/>
      <c r="M22" s="597"/>
      <c r="N22" s="598"/>
      <c r="O22" s="598"/>
      <c r="P22" s="598"/>
      <c r="Q22" s="598"/>
      <c r="R22" s="598"/>
      <c r="S22" s="598"/>
      <c r="T22" s="598"/>
      <c r="U22" s="598"/>
      <c r="V22" s="599"/>
      <c r="W22" s="599"/>
      <c r="X22" s="600"/>
      <c r="AA22" s="624"/>
      <c r="AB22" s="625"/>
      <c r="AC22" s="625"/>
      <c r="AD22" s="625"/>
      <c r="AE22" s="625"/>
      <c r="AF22" s="625"/>
      <c r="AG22" s="625"/>
      <c r="AH22" s="625"/>
      <c r="AI22" s="628"/>
      <c r="AJ22" s="628"/>
      <c r="AK22" s="628"/>
      <c r="AL22" s="628"/>
      <c r="AM22" s="628"/>
      <c r="AN22" s="628"/>
      <c r="AO22" s="629"/>
      <c r="AP22" s="143"/>
      <c r="AQ22" s="143"/>
      <c r="AR22" s="621"/>
      <c r="AS22" s="622"/>
      <c r="AT22" s="622"/>
      <c r="AU22" s="622"/>
      <c r="AV22" s="622"/>
      <c r="AW22" s="622"/>
      <c r="AX22" s="622"/>
      <c r="AY22" s="622"/>
      <c r="AZ22" s="622"/>
      <c r="BA22" s="622"/>
      <c r="BB22" s="622"/>
      <c r="BC22" s="622"/>
      <c r="BD22" s="622"/>
      <c r="BE22" s="622"/>
      <c r="BF22" s="622"/>
      <c r="BG22" s="622"/>
      <c r="BH22" s="622"/>
      <c r="BI22" s="622"/>
      <c r="BJ22" s="622"/>
      <c r="BK22" s="622"/>
      <c r="BL22" s="622"/>
      <c r="BM22" s="622"/>
      <c r="BN22" s="622"/>
      <c r="BO22" s="622"/>
      <c r="BP22" s="622"/>
      <c r="BQ22" s="622"/>
      <c r="BR22" s="622"/>
      <c r="BS22" s="622"/>
      <c r="BT22" s="622"/>
      <c r="BU22" s="622"/>
      <c r="BV22" s="623"/>
      <c r="BZ22" s="143"/>
    </row>
    <row r="23" spans="1:79" s="140" customFormat="1" ht="9" customHeight="1" thickTop="1">
      <c r="C23" s="601"/>
      <c r="D23" s="601"/>
      <c r="E23" s="615" t="s">
        <v>171</v>
      </c>
      <c r="F23" s="616"/>
      <c r="G23" s="606"/>
      <c r="H23" s="607"/>
      <c r="I23" s="607"/>
      <c r="J23" s="607"/>
      <c r="K23" s="607"/>
      <c r="L23" s="608"/>
      <c r="M23" s="604">
        <f>IF(入力表!D17="","",入力表!D17)</f>
        <v>0</v>
      </c>
      <c r="N23" s="605"/>
      <c r="O23" s="605"/>
      <c r="P23" s="605"/>
      <c r="Q23" s="605"/>
      <c r="R23" s="605"/>
      <c r="S23" s="605"/>
      <c r="T23" s="605"/>
      <c r="U23" s="605"/>
      <c r="V23" s="583" t="s">
        <v>161</v>
      </c>
      <c r="W23" s="583"/>
      <c r="X23" s="584"/>
      <c r="AA23" s="626"/>
      <c r="AB23" s="627"/>
      <c r="AC23" s="627"/>
      <c r="AD23" s="627"/>
      <c r="AE23" s="627"/>
      <c r="AF23" s="627"/>
      <c r="AG23" s="627"/>
      <c r="AH23" s="627"/>
      <c r="AI23" s="630"/>
      <c r="AJ23" s="630"/>
      <c r="AK23" s="630"/>
      <c r="AL23" s="630"/>
      <c r="AM23" s="630"/>
      <c r="AN23" s="630"/>
      <c r="AO23" s="631"/>
      <c r="AP23" s="143"/>
      <c r="AQ23" s="143"/>
      <c r="AR23" s="144"/>
      <c r="AS23" s="632" t="s">
        <v>172</v>
      </c>
      <c r="AT23" s="632"/>
      <c r="AU23" s="632"/>
      <c r="AV23" s="632"/>
      <c r="AW23" s="632"/>
      <c r="AY23" s="173"/>
      <c r="AZ23" s="643" t="s">
        <v>173</v>
      </c>
      <c r="BA23" s="644"/>
      <c r="BB23" s="644"/>
      <c r="BC23" s="644"/>
      <c r="BD23" s="644"/>
      <c r="BE23" s="644"/>
      <c r="BF23" s="644"/>
      <c r="BG23" s="644"/>
      <c r="BH23" s="146"/>
      <c r="BI23" s="173"/>
      <c r="BJ23" s="173"/>
      <c r="BK23" s="173"/>
      <c r="BL23" s="173"/>
      <c r="BM23" s="173"/>
      <c r="BN23" s="173"/>
      <c r="BV23" s="147"/>
      <c r="BZ23" s="143"/>
    </row>
    <row r="24" spans="1:79" s="140" customFormat="1" ht="9" customHeight="1">
      <c r="C24" s="601"/>
      <c r="D24" s="601"/>
      <c r="E24" s="617"/>
      <c r="F24" s="618"/>
      <c r="G24" s="609"/>
      <c r="H24" s="610"/>
      <c r="I24" s="610"/>
      <c r="J24" s="610"/>
      <c r="K24" s="610"/>
      <c r="L24" s="611"/>
      <c r="M24" s="595"/>
      <c r="N24" s="596"/>
      <c r="O24" s="596"/>
      <c r="P24" s="596"/>
      <c r="Q24" s="596"/>
      <c r="R24" s="596"/>
      <c r="S24" s="596"/>
      <c r="T24" s="596"/>
      <c r="U24" s="596"/>
      <c r="V24" s="586"/>
      <c r="W24" s="586"/>
      <c r="X24" s="587"/>
      <c r="AP24" s="145"/>
      <c r="AQ24" s="145"/>
      <c r="AR24" s="148"/>
      <c r="AS24" s="632"/>
      <c r="AT24" s="632"/>
      <c r="AU24" s="632"/>
      <c r="AV24" s="632"/>
      <c r="AW24" s="632"/>
      <c r="AZ24" s="645"/>
      <c r="BA24" s="645"/>
      <c r="BB24" s="645"/>
      <c r="BC24" s="645"/>
      <c r="BD24" s="645"/>
      <c r="BE24" s="645"/>
      <c r="BF24" s="645"/>
      <c r="BG24" s="645"/>
      <c r="BH24" s="146"/>
      <c r="BK24" s="635" t="s">
        <v>199</v>
      </c>
      <c r="BL24" s="635"/>
      <c r="BM24" s="635"/>
      <c r="BN24" s="635"/>
      <c r="BV24" s="147"/>
    </row>
    <row r="25" spans="1:79" s="140" customFormat="1" ht="9" customHeight="1">
      <c r="C25" s="601"/>
      <c r="D25" s="601"/>
      <c r="E25" s="617"/>
      <c r="F25" s="618"/>
      <c r="G25" s="612"/>
      <c r="H25" s="613"/>
      <c r="I25" s="613"/>
      <c r="J25" s="613"/>
      <c r="K25" s="613"/>
      <c r="L25" s="614"/>
      <c r="M25" s="597"/>
      <c r="N25" s="598"/>
      <c r="O25" s="598"/>
      <c r="P25" s="598"/>
      <c r="Q25" s="598"/>
      <c r="R25" s="598"/>
      <c r="S25" s="598"/>
      <c r="T25" s="598"/>
      <c r="U25" s="598"/>
      <c r="V25" s="599"/>
      <c r="W25" s="599"/>
      <c r="X25" s="600"/>
      <c r="AP25" s="149"/>
      <c r="AQ25" s="149"/>
      <c r="AR25" s="148"/>
      <c r="AS25" s="632"/>
      <c r="AT25" s="632"/>
      <c r="AU25" s="632"/>
      <c r="AV25" s="632"/>
      <c r="AW25" s="632"/>
      <c r="AZ25" s="645"/>
      <c r="BA25" s="645"/>
      <c r="BB25" s="645"/>
      <c r="BC25" s="645"/>
      <c r="BD25" s="645"/>
      <c r="BE25" s="645"/>
      <c r="BF25" s="645"/>
      <c r="BG25" s="645"/>
      <c r="BH25" s="146"/>
      <c r="BK25" s="635"/>
      <c r="BL25" s="635"/>
      <c r="BM25" s="635"/>
      <c r="BN25" s="635"/>
      <c r="BV25" s="147"/>
      <c r="BZ25" s="145"/>
    </row>
    <row r="26" spans="1:79" s="140" customFormat="1" ht="9" customHeight="1">
      <c r="C26" s="601"/>
      <c r="D26" s="601"/>
      <c r="E26" s="617"/>
      <c r="F26" s="618"/>
      <c r="G26" s="606"/>
      <c r="H26" s="607"/>
      <c r="I26" s="607"/>
      <c r="J26" s="607"/>
      <c r="K26" s="607"/>
      <c r="L26" s="608"/>
      <c r="M26" s="604">
        <f>IF(入力表!D18="","",入力表!D18)</f>
        <v>0</v>
      </c>
      <c r="N26" s="605"/>
      <c r="O26" s="605"/>
      <c r="P26" s="605"/>
      <c r="Q26" s="605"/>
      <c r="R26" s="605"/>
      <c r="S26" s="605"/>
      <c r="T26" s="605"/>
      <c r="U26" s="605"/>
      <c r="V26" s="583" t="s">
        <v>161</v>
      </c>
      <c r="W26" s="583"/>
      <c r="X26" s="584"/>
      <c r="AA26" s="582" t="s">
        <v>174</v>
      </c>
      <c r="AB26" s="583"/>
      <c r="AC26" s="583"/>
      <c r="AD26" s="583"/>
      <c r="AE26" s="583"/>
      <c r="AF26" s="583"/>
      <c r="AG26" s="583"/>
      <c r="AH26" s="583"/>
      <c r="AI26" s="583"/>
      <c r="AJ26" s="583"/>
      <c r="AK26" s="583"/>
      <c r="AL26" s="583"/>
      <c r="AM26" s="583"/>
      <c r="AN26" s="583"/>
      <c r="AO26" s="584"/>
      <c r="AP26" s="149"/>
      <c r="AQ26" s="149"/>
      <c r="AR26" s="636" t="s">
        <v>175</v>
      </c>
      <c r="AS26" s="638">
        <f>IF(入力表!D12="","",入力表!D12)</f>
        <v>204960</v>
      </c>
      <c r="AT26" s="638"/>
      <c r="AU26" s="638"/>
      <c r="AV26" s="638"/>
      <c r="AW26" s="638"/>
      <c r="AX26" s="632" t="s">
        <v>176</v>
      </c>
      <c r="AY26" s="632"/>
      <c r="AZ26" s="641">
        <f>$M$14+$M$17+$M$20</f>
        <v>40992</v>
      </c>
      <c r="BA26" s="641"/>
      <c r="BB26" s="641"/>
      <c r="BC26" s="641"/>
      <c r="BD26" s="641"/>
      <c r="BE26" s="641"/>
      <c r="BF26" s="641"/>
      <c r="BG26" s="641"/>
      <c r="BH26" s="632" t="s">
        <v>177</v>
      </c>
      <c r="BI26" s="632" t="s">
        <v>178</v>
      </c>
      <c r="BJ26" s="632"/>
      <c r="BK26" s="648">
        <v>12</v>
      </c>
      <c r="BL26" s="648"/>
      <c r="BM26" s="648" t="s">
        <v>179</v>
      </c>
      <c r="BN26" s="648"/>
      <c r="BV26" s="147"/>
      <c r="BZ26" s="145"/>
    </row>
    <row r="27" spans="1:79" s="140" customFormat="1" ht="9" customHeight="1">
      <c r="C27" s="601"/>
      <c r="D27" s="601"/>
      <c r="E27" s="617"/>
      <c r="F27" s="618"/>
      <c r="G27" s="609"/>
      <c r="H27" s="610"/>
      <c r="I27" s="610"/>
      <c r="J27" s="610"/>
      <c r="K27" s="610"/>
      <c r="L27" s="611"/>
      <c r="M27" s="595"/>
      <c r="N27" s="596"/>
      <c r="O27" s="596"/>
      <c r="P27" s="596"/>
      <c r="Q27" s="596"/>
      <c r="R27" s="596"/>
      <c r="S27" s="596"/>
      <c r="T27" s="596"/>
      <c r="U27" s="596"/>
      <c r="V27" s="586"/>
      <c r="W27" s="586"/>
      <c r="X27" s="587"/>
      <c r="AA27" s="585"/>
      <c r="AB27" s="586"/>
      <c r="AC27" s="586"/>
      <c r="AD27" s="586"/>
      <c r="AE27" s="586"/>
      <c r="AF27" s="586"/>
      <c r="AG27" s="586"/>
      <c r="AH27" s="586"/>
      <c r="AI27" s="586"/>
      <c r="AJ27" s="586"/>
      <c r="AK27" s="586"/>
      <c r="AL27" s="586"/>
      <c r="AM27" s="586"/>
      <c r="AN27" s="586"/>
      <c r="AO27" s="587"/>
      <c r="AP27" s="150"/>
      <c r="AQ27" s="150"/>
      <c r="AR27" s="636"/>
      <c r="AS27" s="638"/>
      <c r="AT27" s="638"/>
      <c r="AU27" s="638"/>
      <c r="AV27" s="638"/>
      <c r="AW27" s="638"/>
      <c r="AX27" s="632"/>
      <c r="AY27" s="632"/>
      <c r="AZ27" s="641"/>
      <c r="BA27" s="641"/>
      <c r="BB27" s="641"/>
      <c r="BC27" s="641"/>
      <c r="BD27" s="641"/>
      <c r="BE27" s="641"/>
      <c r="BF27" s="641"/>
      <c r="BG27" s="641"/>
      <c r="BH27" s="632"/>
      <c r="BI27" s="632"/>
      <c r="BJ27" s="632"/>
      <c r="BK27" s="648"/>
      <c r="BL27" s="648"/>
      <c r="BM27" s="648"/>
      <c r="BN27" s="648"/>
      <c r="BO27" s="632" t="s">
        <v>180</v>
      </c>
      <c r="BP27" s="632"/>
      <c r="BQ27" s="633">
        <f>ROUND((($AS$26+$AZ$26)*$BK$26)/2015,0)</f>
        <v>1465</v>
      </c>
      <c r="BR27" s="633"/>
      <c r="BS27" s="633"/>
      <c r="BT27" s="633"/>
      <c r="BU27" s="632" t="s">
        <v>161</v>
      </c>
      <c r="BV27" s="634"/>
      <c r="BZ27" s="150"/>
    </row>
    <row r="28" spans="1:79" s="140" customFormat="1" ht="9" customHeight="1" thickBot="1">
      <c r="A28" s="172"/>
      <c r="C28" s="601"/>
      <c r="D28" s="601"/>
      <c r="E28" s="617"/>
      <c r="F28" s="618"/>
      <c r="G28" s="612"/>
      <c r="H28" s="613"/>
      <c r="I28" s="613"/>
      <c r="J28" s="613"/>
      <c r="K28" s="613"/>
      <c r="L28" s="614"/>
      <c r="M28" s="597"/>
      <c r="N28" s="598"/>
      <c r="O28" s="598"/>
      <c r="P28" s="598"/>
      <c r="Q28" s="598"/>
      <c r="R28" s="598"/>
      <c r="S28" s="598"/>
      <c r="T28" s="598"/>
      <c r="U28" s="598"/>
      <c r="V28" s="599"/>
      <c r="W28" s="599"/>
      <c r="X28" s="600"/>
      <c r="AA28" s="588"/>
      <c r="AB28" s="589"/>
      <c r="AC28" s="589"/>
      <c r="AD28" s="589"/>
      <c r="AE28" s="589"/>
      <c r="AF28" s="589"/>
      <c r="AG28" s="589"/>
      <c r="AH28" s="589"/>
      <c r="AI28" s="589"/>
      <c r="AJ28" s="589"/>
      <c r="AK28" s="589"/>
      <c r="AL28" s="589"/>
      <c r="AM28" s="589"/>
      <c r="AN28" s="589"/>
      <c r="AO28" s="590"/>
      <c r="AP28" s="150"/>
      <c r="AQ28" s="150"/>
      <c r="AR28" s="637"/>
      <c r="AS28" s="639"/>
      <c r="AT28" s="639"/>
      <c r="AU28" s="639"/>
      <c r="AV28" s="639"/>
      <c r="AW28" s="639"/>
      <c r="AX28" s="640"/>
      <c r="AY28" s="640"/>
      <c r="AZ28" s="642"/>
      <c r="BA28" s="642"/>
      <c r="BB28" s="642"/>
      <c r="BC28" s="642"/>
      <c r="BD28" s="642"/>
      <c r="BE28" s="642"/>
      <c r="BF28" s="642"/>
      <c r="BG28" s="642"/>
      <c r="BH28" s="640"/>
      <c r="BI28" s="640"/>
      <c r="BJ28" s="640"/>
      <c r="BK28" s="649"/>
      <c r="BL28" s="649"/>
      <c r="BM28" s="649"/>
      <c r="BN28" s="649"/>
      <c r="BO28" s="632"/>
      <c r="BP28" s="632"/>
      <c r="BQ28" s="633"/>
      <c r="BR28" s="633"/>
      <c r="BS28" s="633"/>
      <c r="BT28" s="633"/>
      <c r="BU28" s="632"/>
      <c r="BV28" s="634"/>
      <c r="BZ28" s="150"/>
    </row>
    <row r="29" spans="1:79" s="140" customFormat="1" ht="9" customHeight="1" thickTop="1">
      <c r="A29" s="172"/>
      <c r="C29" s="601"/>
      <c r="D29" s="601"/>
      <c r="E29" s="617"/>
      <c r="F29" s="618"/>
      <c r="G29" s="606"/>
      <c r="H29" s="607"/>
      <c r="I29" s="607"/>
      <c r="J29" s="607"/>
      <c r="K29" s="607"/>
      <c r="L29" s="608"/>
      <c r="M29" s="604">
        <f>IF(入力表!D19="","",入力表!D19)</f>
        <v>0</v>
      </c>
      <c r="N29" s="605"/>
      <c r="O29" s="605"/>
      <c r="P29" s="605"/>
      <c r="Q29" s="605"/>
      <c r="R29" s="605"/>
      <c r="S29" s="605"/>
      <c r="T29" s="605"/>
      <c r="U29" s="605"/>
      <c r="V29" s="583" t="s">
        <v>161</v>
      </c>
      <c r="W29" s="583"/>
      <c r="X29" s="584"/>
      <c r="AA29" s="624">
        <f>入力表!$D$10</f>
        <v>21</v>
      </c>
      <c r="AB29" s="625"/>
      <c r="AC29" s="625"/>
      <c r="AD29" s="625"/>
      <c r="AE29" s="625"/>
      <c r="AF29" s="625"/>
      <c r="AG29" s="625"/>
      <c r="AH29" s="625"/>
      <c r="AI29" s="628" t="s">
        <v>170</v>
      </c>
      <c r="AJ29" s="628"/>
      <c r="AK29" s="628"/>
      <c r="AL29" s="628"/>
      <c r="AM29" s="628"/>
      <c r="AN29" s="628"/>
      <c r="AO29" s="629"/>
      <c r="AP29" s="150"/>
      <c r="AQ29" s="150"/>
      <c r="AR29" s="650">
        <v>52</v>
      </c>
      <c r="AS29" s="651"/>
      <c r="AT29" s="651"/>
      <c r="AU29" s="651"/>
      <c r="AV29" s="654" t="s">
        <v>181</v>
      </c>
      <c r="AW29" s="654"/>
      <c r="AX29" s="648" t="s">
        <v>178</v>
      </c>
      <c r="AY29" s="648"/>
      <c r="AZ29" s="648">
        <v>38.75</v>
      </c>
      <c r="BA29" s="648"/>
      <c r="BB29" s="648"/>
      <c r="BC29" s="648"/>
      <c r="BD29" s="648"/>
      <c r="BE29" s="646" t="s">
        <v>182</v>
      </c>
      <c r="BF29" s="646"/>
      <c r="BG29" s="646"/>
      <c r="BH29" s="646"/>
      <c r="BI29" s="646"/>
      <c r="BJ29" s="646"/>
      <c r="BK29" s="646"/>
      <c r="BL29" s="646"/>
      <c r="BM29" s="646"/>
      <c r="BN29" s="646"/>
      <c r="BO29" s="632"/>
      <c r="BP29" s="632"/>
      <c r="BQ29" s="633"/>
      <c r="BR29" s="633"/>
      <c r="BS29" s="633"/>
      <c r="BT29" s="633"/>
      <c r="BU29" s="632"/>
      <c r="BV29" s="634"/>
      <c r="BZ29" s="150"/>
      <c r="CA29" s="150"/>
    </row>
    <row r="30" spans="1:79" s="140" customFormat="1" ht="9" customHeight="1">
      <c r="A30" s="172"/>
      <c r="C30" s="601"/>
      <c r="D30" s="601"/>
      <c r="E30" s="617"/>
      <c r="F30" s="618"/>
      <c r="G30" s="609"/>
      <c r="H30" s="610"/>
      <c r="I30" s="610"/>
      <c r="J30" s="610"/>
      <c r="K30" s="610"/>
      <c r="L30" s="611"/>
      <c r="M30" s="595"/>
      <c r="N30" s="596"/>
      <c r="O30" s="596"/>
      <c r="P30" s="596"/>
      <c r="Q30" s="596"/>
      <c r="R30" s="596"/>
      <c r="S30" s="596"/>
      <c r="T30" s="596"/>
      <c r="U30" s="596"/>
      <c r="V30" s="586"/>
      <c r="W30" s="586"/>
      <c r="X30" s="587"/>
      <c r="AA30" s="624"/>
      <c r="AB30" s="625"/>
      <c r="AC30" s="625"/>
      <c r="AD30" s="625"/>
      <c r="AE30" s="625"/>
      <c r="AF30" s="625"/>
      <c r="AG30" s="625"/>
      <c r="AH30" s="625"/>
      <c r="AI30" s="628"/>
      <c r="AJ30" s="628"/>
      <c r="AK30" s="628"/>
      <c r="AL30" s="628"/>
      <c r="AM30" s="628"/>
      <c r="AN30" s="628"/>
      <c r="AO30" s="629"/>
      <c r="AP30" s="174"/>
      <c r="AQ30" s="174"/>
      <c r="AR30" s="650"/>
      <c r="AS30" s="651"/>
      <c r="AT30" s="651"/>
      <c r="AU30" s="651"/>
      <c r="AV30" s="654"/>
      <c r="AW30" s="654"/>
      <c r="AX30" s="648"/>
      <c r="AY30" s="648"/>
      <c r="AZ30" s="648"/>
      <c r="BA30" s="648"/>
      <c r="BB30" s="648"/>
      <c r="BC30" s="648"/>
      <c r="BD30" s="648"/>
      <c r="BE30" s="646"/>
      <c r="BF30" s="646"/>
      <c r="BG30" s="646"/>
      <c r="BH30" s="646"/>
      <c r="BI30" s="646"/>
      <c r="BJ30" s="646"/>
      <c r="BK30" s="646"/>
      <c r="BL30" s="646"/>
      <c r="BM30" s="646"/>
      <c r="BN30" s="646"/>
      <c r="BV30" s="147"/>
      <c r="BZ30" s="151"/>
      <c r="CA30" s="151"/>
    </row>
    <row r="31" spans="1:79" s="140" customFormat="1" ht="9" customHeight="1">
      <c r="A31" s="172"/>
      <c r="C31" s="601"/>
      <c r="D31" s="601"/>
      <c r="E31" s="619"/>
      <c r="F31" s="620"/>
      <c r="G31" s="612"/>
      <c r="H31" s="613"/>
      <c r="I31" s="613"/>
      <c r="J31" s="613"/>
      <c r="K31" s="613"/>
      <c r="L31" s="614"/>
      <c r="M31" s="597"/>
      <c r="N31" s="598"/>
      <c r="O31" s="598"/>
      <c r="P31" s="598"/>
      <c r="Q31" s="598"/>
      <c r="R31" s="598"/>
      <c r="S31" s="598"/>
      <c r="T31" s="598"/>
      <c r="U31" s="598"/>
      <c r="V31" s="599"/>
      <c r="W31" s="599"/>
      <c r="X31" s="600"/>
      <c r="AA31" s="626"/>
      <c r="AB31" s="627"/>
      <c r="AC31" s="627"/>
      <c r="AD31" s="627"/>
      <c r="AE31" s="627"/>
      <c r="AF31" s="627"/>
      <c r="AG31" s="627"/>
      <c r="AH31" s="627"/>
      <c r="AI31" s="630"/>
      <c r="AJ31" s="630"/>
      <c r="AK31" s="630"/>
      <c r="AL31" s="630"/>
      <c r="AM31" s="630"/>
      <c r="AN31" s="630"/>
      <c r="AO31" s="631"/>
      <c r="AP31" s="174"/>
      <c r="AQ31" s="174"/>
      <c r="AR31" s="652"/>
      <c r="AS31" s="653"/>
      <c r="AT31" s="653"/>
      <c r="AU31" s="653"/>
      <c r="AV31" s="655"/>
      <c r="AW31" s="655"/>
      <c r="AX31" s="656"/>
      <c r="AY31" s="656"/>
      <c r="AZ31" s="656"/>
      <c r="BA31" s="656"/>
      <c r="BB31" s="656"/>
      <c r="BC31" s="656"/>
      <c r="BD31" s="656"/>
      <c r="BE31" s="647"/>
      <c r="BF31" s="647"/>
      <c r="BG31" s="647"/>
      <c r="BH31" s="647"/>
      <c r="BI31" s="647"/>
      <c r="BJ31" s="647"/>
      <c r="BK31" s="647"/>
      <c r="BL31" s="647"/>
      <c r="BM31" s="647"/>
      <c r="BN31" s="647"/>
      <c r="BO31" s="152"/>
      <c r="BP31" s="152"/>
      <c r="BQ31" s="152"/>
      <c r="BR31" s="152"/>
      <c r="BS31" s="152"/>
      <c r="BT31" s="152"/>
      <c r="BU31" s="152"/>
      <c r="BV31" s="153"/>
      <c r="BZ31" s="151"/>
      <c r="CA31" s="151"/>
    </row>
    <row r="32" spans="1:79" ht="9" customHeight="1">
      <c r="A32" s="110"/>
      <c r="C32" s="134"/>
      <c r="D32" s="134"/>
      <c r="E32" s="135"/>
      <c r="F32" s="135"/>
      <c r="G32" s="136"/>
      <c r="H32" s="136"/>
      <c r="I32" s="136"/>
      <c r="J32" s="136"/>
      <c r="K32" s="136"/>
      <c r="L32" s="136"/>
      <c r="M32" s="132"/>
      <c r="N32" s="132"/>
      <c r="O32" s="132"/>
      <c r="P32" s="132"/>
      <c r="Q32" s="132"/>
      <c r="R32" s="132"/>
      <c r="S32" s="132"/>
      <c r="T32" s="132"/>
      <c r="U32" s="132"/>
      <c r="V32" s="110"/>
      <c r="W32" s="110"/>
      <c r="X32" s="110"/>
      <c r="AA32" s="137"/>
      <c r="AB32" s="137"/>
      <c r="AC32" s="137"/>
      <c r="AD32" s="137"/>
      <c r="AE32" s="137"/>
      <c r="AF32" s="137"/>
      <c r="AG32" s="137"/>
      <c r="AH32" s="137"/>
      <c r="AI32" s="138"/>
      <c r="AJ32" s="138"/>
      <c r="AK32" s="138"/>
      <c r="AL32" s="138"/>
      <c r="AM32" s="138"/>
      <c r="AN32" s="138"/>
      <c r="AO32" s="138"/>
      <c r="AP32" s="116"/>
      <c r="AQ32" s="116"/>
      <c r="AR32" s="657" t="s">
        <v>198</v>
      </c>
      <c r="AS32" s="657"/>
      <c r="AT32" s="657"/>
      <c r="AU32" s="657"/>
      <c r="AV32" s="657"/>
      <c r="AW32" s="657"/>
      <c r="AX32" s="206"/>
      <c r="AY32" s="206"/>
      <c r="AZ32" s="657" t="s">
        <v>198</v>
      </c>
      <c r="BA32" s="657"/>
      <c r="BB32" s="657"/>
      <c r="BC32" s="657"/>
      <c r="BD32" s="657"/>
      <c r="BE32" s="204"/>
      <c r="BF32" s="136"/>
      <c r="BG32" s="136"/>
      <c r="BH32" s="136"/>
      <c r="BI32" s="136"/>
      <c r="BJ32" s="136"/>
      <c r="BK32" s="136"/>
      <c r="BL32" s="136"/>
      <c r="BM32" s="136"/>
      <c r="BN32" s="136"/>
      <c r="BZ32" s="117"/>
      <c r="CA32" s="117"/>
    </row>
    <row r="33" spans="1:88" ht="9" customHeight="1">
      <c r="A33" s="110"/>
      <c r="B33" s="586" t="s">
        <v>183</v>
      </c>
      <c r="C33" s="586"/>
      <c r="D33" s="586"/>
      <c r="E33" s="586"/>
      <c r="F33" s="586"/>
      <c r="G33" s="586"/>
      <c r="H33" s="586"/>
      <c r="I33" s="586"/>
      <c r="J33" s="586"/>
      <c r="K33" s="586"/>
      <c r="L33" s="586"/>
      <c r="M33" s="586"/>
      <c r="N33" s="58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AA33" s="137"/>
      <c r="AB33" s="137"/>
      <c r="AC33" s="137"/>
      <c r="AD33" s="137"/>
      <c r="AE33" s="137"/>
      <c r="AF33" s="137"/>
      <c r="AG33" s="137"/>
      <c r="AH33" s="137"/>
      <c r="AI33" s="138"/>
      <c r="AJ33" s="138"/>
      <c r="AK33" s="138"/>
      <c r="AL33" s="138"/>
      <c r="AM33" s="138"/>
      <c r="AN33" s="138"/>
      <c r="AO33" s="138"/>
      <c r="AP33" s="116"/>
      <c r="AQ33" s="116"/>
      <c r="AR33" s="658"/>
      <c r="AS33" s="658"/>
      <c r="AT33" s="658"/>
      <c r="AU33" s="658"/>
      <c r="AV33" s="658"/>
      <c r="AW33" s="658"/>
      <c r="AX33" s="206"/>
      <c r="AY33" s="206"/>
      <c r="AZ33" s="659"/>
      <c r="BA33" s="659"/>
      <c r="BB33" s="659"/>
      <c r="BC33" s="659"/>
      <c r="BD33" s="659"/>
      <c r="BE33" s="205"/>
      <c r="BF33" s="136"/>
      <c r="BG33" s="136"/>
      <c r="BH33" s="136"/>
      <c r="BI33" s="136"/>
      <c r="BJ33" s="136"/>
      <c r="BK33" s="136"/>
      <c r="BL33" s="136"/>
      <c r="BM33" s="136"/>
      <c r="BN33" s="136"/>
      <c r="BZ33" s="117"/>
      <c r="CA33" s="117"/>
    </row>
    <row r="34" spans="1:88" ht="9" customHeight="1">
      <c r="A34" s="110"/>
      <c r="B34" s="586"/>
      <c r="C34" s="586"/>
      <c r="D34" s="586"/>
      <c r="E34" s="586"/>
      <c r="F34" s="586"/>
      <c r="G34" s="586"/>
      <c r="H34" s="586"/>
      <c r="I34" s="586"/>
      <c r="J34" s="586"/>
      <c r="K34" s="586"/>
      <c r="L34" s="586"/>
      <c r="M34" s="586"/>
      <c r="N34" s="58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AA34" s="137"/>
      <c r="AB34" s="137"/>
      <c r="AC34" s="137"/>
      <c r="AD34" s="137"/>
      <c r="AE34" s="137"/>
      <c r="AF34" s="137"/>
      <c r="AG34" s="137"/>
      <c r="AH34" s="137"/>
      <c r="AI34" s="138"/>
      <c r="AJ34" s="138"/>
      <c r="AK34" s="138"/>
      <c r="AL34" s="138"/>
      <c r="AM34" s="138"/>
      <c r="AN34" s="138"/>
      <c r="AO34" s="138"/>
      <c r="AP34" s="116"/>
      <c r="AQ34" s="116"/>
      <c r="AR34" s="137"/>
      <c r="AS34" s="137"/>
      <c r="AT34" s="137"/>
      <c r="AU34" s="137"/>
      <c r="AV34" s="138"/>
      <c r="AW34" s="138"/>
      <c r="AX34" s="110"/>
      <c r="AY34" s="110"/>
      <c r="AZ34" s="110"/>
      <c r="BA34" s="110"/>
      <c r="BB34" s="110"/>
      <c r="BC34" s="110"/>
      <c r="BD34" s="110"/>
      <c r="BE34" s="136"/>
      <c r="BF34" s="136"/>
      <c r="BG34" s="136"/>
      <c r="BH34" s="136"/>
      <c r="BI34" s="136"/>
      <c r="BJ34" s="136"/>
      <c r="BK34" s="136"/>
      <c r="BL34" s="136"/>
      <c r="BM34" s="136"/>
      <c r="BN34" s="136"/>
      <c r="BZ34" s="117"/>
      <c r="CA34" s="117"/>
    </row>
    <row r="35" spans="1:88" ht="9" customHeight="1">
      <c r="A35" s="110"/>
      <c r="B35" s="586"/>
      <c r="C35" s="586"/>
      <c r="D35" s="586"/>
      <c r="E35" s="586"/>
      <c r="F35" s="586"/>
      <c r="G35" s="586"/>
      <c r="H35" s="586"/>
      <c r="I35" s="586"/>
      <c r="J35" s="586"/>
      <c r="K35" s="586"/>
      <c r="L35" s="586"/>
      <c r="M35" s="586"/>
      <c r="N35" s="58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AA35" s="137"/>
      <c r="AB35" s="137"/>
      <c r="AC35" s="137"/>
      <c r="AD35" s="137"/>
      <c r="AE35" s="137"/>
      <c r="AF35" s="137"/>
      <c r="AG35" s="137"/>
      <c r="AH35" s="137"/>
      <c r="AI35" s="138"/>
      <c r="AJ35" s="138"/>
      <c r="AK35" s="138"/>
      <c r="AL35" s="138"/>
      <c r="AM35" s="138"/>
      <c r="AN35" s="138"/>
      <c r="AO35" s="138"/>
      <c r="AP35" s="116"/>
      <c r="AQ35" s="116"/>
      <c r="AR35" s="137"/>
      <c r="AS35" s="137"/>
      <c r="AT35" s="137"/>
      <c r="AU35" s="137"/>
      <c r="AV35" s="138"/>
      <c r="AW35" s="138"/>
      <c r="AX35" s="110"/>
      <c r="AY35" s="110"/>
      <c r="AZ35" s="110"/>
      <c r="BA35" s="110"/>
      <c r="BB35" s="110"/>
      <c r="BC35" s="110"/>
      <c r="BD35" s="110"/>
      <c r="BE35" s="136"/>
      <c r="BF35" s="136"/>
      <c r="BG35" s="136"/>
      <c r="BH35" s="136"/>
      <c r="BI35" s="136"/>
      <c r="BJ35" s="136"/>
      <c r="BK35" s="136"/>
      <c r="BL35" s="136"/>
      <c r="BM35" s="136"/>
      <c r="BN35" s="136"/>
      <c r="BZ35" s="117"/>
      <c r="CA35" s="117"/>
    </row>
    <row r="36" spans="1:88" ht="9" customHeight="1">
      <c r="A36" s="110"/>
      <c r="AO36" s="139"/>
      <c r="BZ36" s="117"/>
      <c r="CA36" s="117"/>
    </row>
    <row r="37" spans="1:88" s="140" customFormat="1" ht="9" customHeight="1">
      <c r="A37" s="172"/>
      <c r="D37" s="632" t="s">
        <v>172</v>
      </c>
      <c r="E37" s="632"/>
      <c r="F37" s="632"/>
      <c r="G37" s="632"/>
      <c r="H37" s="632"/>
      <c r="I37" s="632"/>
      <c r="M37" s="660" t="s">
        <v>173</v>
      </c>
      <c r="N37" s="645"/>
      <c r="O37" s="645"/>
      <c r="P37" s="645"/>
      <c r="Q37" s="645"/>
      <c r="R37" s="645"/>
      <c r="AO37" s="157"/>
      <c r="BG37" s="666" t="s">
        <v>184</v>
      </c>
      <c r="BH37" s="666"/>
      <c r="BI37" s="666"/>
      <c r="BJ37" s="666"/>
      <c r="BK37" s="666"/>
      <c r="BL37" s="666"/>
      <c r="BM37" s="666"/>
      <c r="BN37" s="666"/>
      <c r="BO37" s="666"/>
    </row>
    <row r="38" spans="1:88" s="140" customFormat="1" ht="9" customHeight="1">
      <c r="D38" s="632"/>
      <c r="E38" s="632"/>
      <c r="F38" s="632"/>
      <c r="G38" s="632"/>
      <c r="H38" s="632"/>
      <c r="I38" s="632"/>
      <c r="M38" s="645"/>
      <c r="N38" s="645"/>
      <c r="O38" s="645"/>
      <c r="P38" s="645"/>
      <c r="Q38" s="645"/>
      <c r="R38" s="645"/>
      <c r="BG38" s="666"/>
      <c r="BH38" s="666"/>
      <c r="BI38" s="666"/>
      <c r="BJ38" s="666"/>
      <c r="BK38" s="666"/>
      <c r="BL38" s="666"/>
      <c r="BM38" s="666"/>
      <c r="BN38" s="666"/>
      <c r="BO38" s="666"/>
    </row>
    <row r="39" spans="1:88" s="140" customFormat="1" ht="9" customHeight="1">
      <c r="D39" s="632"/>
      <c r="E39" s="632"/>
      <c r="F39" s="632"/>
      <c r="G39" s="632"/>
      <c r="H39" s="632"/>
      <c r="I39" s="632"/>
      <c r="M39" s="645"/>
      <c r="N39" s="645"/>
      <c r="O39" s="645"/>
      <c r="P39" s="645"/>
      <c r="Q39" s="645"/>
      <c r="R39" s="645"/>
      <c r="AQ39" s="158"/>
      <c r="AR39" s="158"/>
      <c r="AS39" s="158"/>
      <c r="AT39" s="158"/>
      <c r="AU39" s="158"/>
      <c r="AV39" s="158"/>
      <c r="AW39" s="158"/>
      <c r="AZ39" s="143"/>
      <c r="BA39" s="143"/>
      <c r="BB39" s="143"/>
      <c r="BC39" s="143"/>
      <c r="BD39" s="143"/>
      <c r="BE39" s="143"/>
      <c r="BG39" s="666"/>
      <c r="BH39" s="666"/>
      <c r="BI39" s="666"/>
      <c r="BJ39" s="666"/>
      <c r="BK39" s="666"/>
      <c r="BL39" s="666"/>
      <c r="BM39" s="666"/>
      <c r="BN39" s="666"/>
      <c r="BO39" s="666"/>
      <c r="BP39" s="143"/>
      <c r="BQ39" s="143"/>
      <c r="BR39" s="143"/>
      <c r="BS39" s="143"/>
      <c r="BT39" s="143"/>
    </row>
    <row r="40" spans="1:88" s="140" customFormat="1" ht="9" customHeight="1">
      <c r="D40" s="632"/>
      <c r="E40" s="632"/>
      <c r="F40" s="632"/>
      <c r="G40" s="632"/>
      <c r="H40" s="632"/>
      <c r="I40" s="632"/>
      <c r="J40" s="632" t="s">
        <v>176</v>
      </c>
      <c r="K40" s="632"/>
      <c r="L40" s="632"/>
      <c r="M40" s="645"/>
      <c r="N40" s="645"/>
      <c r="O40" s="645"/>
      <c r="P40" s="645"/>
      <c r="Q40" s="645"/>
      <c r="R40" s="645"/>
      <c r="S40" s="632" t="s">
        <v>178</v>
      </c>
      <c r="T40" s="632"/>
      <c r="U40" s="632"/>
      <c r="V40" s="632" t="s">
        <v>185</v>
      </c>
      <c r="W40" s="632"/>
      <c r="X40" s="632"/>
      <c r="Y40" s="172"/>
      <c r="AC40" s="660" t="s">
        <v>186</v>
      </c>
      <c r="AD40" s="645"/>
      <c r="AE40" s="645"/>
      <c r="AF40" s="645"/>
      <c r="AG40" s="645"/>
      <c r="AH40" s="645"/>
      <c r="AI40" s="645"/>
      <c r="AJ40" s="645"/>
      <c r="AK40" s="645"/>
      <c r="AL40" s="645"/>
      <c r="AM40" s="645"/>
      <c r="AN40" s="645"/>
      <c r="AO40" s="645"/>
      <c r="AP40" s="645"/>
      <c r="AQ40" s="645"/>
      <c r="AR40" s="645"/>
      <c r="AS40" s="645"/>
      <c r="AT40" s="632" t="s">
        <v>178</v>
      </c>
      <c r="AU40" s="632"/>
      <c r="AV40" s="632"/>
      <c r="AW40" s="666" t="s">
        <v>187</v>
      </c>
      <c r="AX40" s="632"/>
      <c r="AY40" s="632"/>
      <c r="AZ40" s="632"/>
      <c r="BA40" s="632"/>
      <c r="BB40" s="632"/>
      <c r="BC40" s="667" t="s">
        <v>176</v>
      </c>
      <c r="BD40" s="667"/>
      <c r="BE40" s="667"/>
      <c r="BF40" s="667"/>
      <c r="BG40" s="666"/>
      <c r="BH40" s="666"/>
      <c r="BI40" s="666"/>
      <c r="BJ40" s="666"/>
      <c r="BK40" s="666"/>
      <c r="BL40" s="666"/>
      <c r="BM40" s="666"/>
      <c r="BN40" s="666"/>
      <c r="BO40" s="666"/>
      <c r="BP40" s="143"/>
      <c r="BQ40" s="143"/>
      <c r="BR40" s="143"/>
      <c r="BS40" s="143"/>
      <c r="BT40" s="143"/>
    </row>
    <row r="41" spans="1:88" s="140" customFormat="1" ht="9" customHeight="1">
      <c r="D41" s="638">
        <f>IF(入力表!D12="","",入力表!D12)</f>
        <v>204960</v>
      </c>
      <c r="E41" s="638"/>
      <c r="F41" s="638"/>
      <c r="G41" s="638"/>
      <c r="H41" s="638"/>
      <c r="I41" s="638"/>
      <c r="J41" s="632"/>
      <c r="K41" s="632"/>
      <c r="L41" s="632"/>
      <c r="M41" s="641">
        <f>$M$14+$M$17+$M$20</f>
        <v>40992</v>
      </c>
      <c r="N41" s="668"/>
      <c r="O41" s="668"/>
      <c r="P41" s="668"/>
      <c r="Q41" s="668"/>
      <c r="R41" s="668"/>
      <c r="S41" s="632"/>
      <c r="T41" s="632"/>
      <c r="U41" s="632"/>
      <c r="V41" s="632"/>
      <c r="W41" s="632"/>
      <c r="X41" s="632"/>
      <c r="Y41" s="667" t="s">
        <v>188</v>
      </c>
      <c r="Z41" s="667"/>
      <c r="AA41" s="667"/>
      <c r="AB41" s="667"/>
      <c r="AC41" s="645"/>
      <c r="AD41" s="645"/>
      <c r="AE41" s="645"/>
      <c r="AF41" s="645"/>
      <c r="AG41" s="645"/>
      <c r="AH41" s="645"/>
      <c r="AI41" s="645"/>
      <c r="AJ41" s="645"/>
      <c r="AK41" s="645"/>
      <c r="AL41" s="645"/>
      <c r="AM41" s="645"/>
      <c r="AN41" s="645"/>
      <c r="AO41" s="645"/>
      <c r="AP41" s="645"/>
      <c r="AQ41" s="645"/>
      <c r="AR41" s="645"/>
      <c r="AS41" s="645"/>
      <c r="AT41" s="632"/>
      <c r="AU41" s="632"/>
      <c r="AV41" s="632"/>
      <c r="AW41" s="632"/>
      <c r="AX41" s="632"/>
      <c r="AY41" s="632"/>
      <c r="AZ41" s="632"/>
      <c r="BA41" s="632"/>
      <c r="BB41" s="632"/>
      <c r="BC41" s="667"/>
      <c r="BD41" s="667"/>
      <c r="BE41" s="667"/>
      <c r="BF41" s="667"/>
      <c r="BG41" s="661">
        <f>$M$23+$M$26+$M$29</f>
        <v>0</v>
      </c>
      <c r="BH41" s="661"/>
      <c r="BI41" s="661"/>
      <c r="BJ41" s="661"/>
      <c r="BK41" s="661"/>
      <c r="BL41" s="661"/>
      <c r="BM41" s="661"/>
      <c r="BN41" s="661"/>
      <c r="BO41" s="661"/>
      <c r="BQ41" s="645" t="s">
        <v>189</v>
      </c>
      <c r="BR41" s="645"/>
      <c r="BS41" s="645"/>
      <c r="BT41" s="645"/>
      <c r="BU41" s="645"/>
      <c r="BV41" s="645"/>
    </row>
    <row r="42" spans="1:88" s="140" customFormat="1" ht="9" customHeight="1">
      <c r="D42" s="638"/>
      <c r="E42" s="638"/>
      <c r="F42" s="638"/>
      <c r="G42" s="638"/>
      <c r="H42" s="638"/>
      <c r="I42" s="638"/>
      <c r="J42" s="632"/>
      <c r="K42" s="632"/>
      <c r="L42" s="632"/>
      <c r="M42" s="668"/>
      <c r="N42" s="668"/>
      <c r="O42" s="668"/>
      <c r="P42" s="668"/>
      <c r="Q42" s="668"/>
      <c r="R42" s="668"/>
      <c r="S42" s="632"/>
      <c r="T42" s="632"/>
      <c r="U42" s="632"/>
      <c r="V42" s="632"/>
      <c r="W42" s="632"/>
      <c r="X42" s="632"/>
      <c r="Y42" s="667"/>
      <c r="Z42" s="667"/>
      <c r="AA42" s="667"/>
      <c r="AB42" s="667"/>
      <c r="AC42" s="645"/>
      <c r="AD42" s="645"/>
      <c r="AE42" s="645"/>
      <c r="AF42" s="645"/>
      <c r="AG42" s="645"/>
      <c r="AH42" s="645"/>
      <c r="AI42" s="645"/>
      <c r="AJ42" s="645"/>
      <c r="AK42" s="645"/>
      <c r="AL42" s="645"/>
      <c r="AM42" s="645"/>
      <c r="AN42" s="645"/>
      <c r="AO42" s="645"/>
      <c r="AP42" s="645"/>
      <c r="AQ42" s="645"/>
      <c r="AR42" s="645"/>
      <c r="AS42" s="645"/>
      <c r="AT42" s="632"/>
      <c r="AU42" s="632"/>
      <c r="AV42" s="632"/>
      <c r="AW42" s="632"/>
      <c r="AX42" s="632"/>
      <c r="AY42" s="632"/>
      <c r="AZ42" s="632"/>
      <c r="BA42" s="632"/>
      <c r="BB42" s="632"/>
      <c r="BC42" s="667"/>
      <c r="BD42" s="667"/>
      <c r="BE42" s="667"/>
      <c r="BF42" s="667"/>
      <c r="BG42" s="661"/>
      <c r="BH42" s="661"/>
      <c r="BI42" s="661"/>
      <c r="BJ42" s="661"/>
      <c r="BK42" s="661"/>
      <c r="BL42" s="661"/>
      <c r="BM42" s="661"/>
      <c r="BN42" s="661"/>
      <c r="BO42" s="661"/>
      <c r="BQ42" s="645"/>
      <c r="BR42" s="645"/>
      <c r="BS42" s="645"/>
      <c r="BT42" s="645"/>
      <c r="BU42" s="645"/>
      <c r="BV42" s="645"/>
    </row>
    <row r="43" spans="1:88" s="140" customFormat="1" ht="9" customHeight="1" thickBot="1">
      <c r="D43" s="639"/>
      <c r="E43" s="639"/>
      <c r="F43" s="639"/>
      <c r="G43" s="639"/>
      <c r="H43" s="639"/>
      <c r="I43" s="639"/>
      <c r="J43" s="159"/>
      <c r="K43" s="159"/>
      <c r="L43" s="159"/>
      <c r="M43" s="669"/>
      <c r="N43" s="669"/>
      <c r="O43" s="669"/>
      <c r="P43" s="669"/>
      <c r="Q43" s="669"/>
      <c r="R43" s="669"/>
      <c r="S43" s="159"/>
      <c r="T43" s="159"/>
      <c r="U43" s="159"/>
      <c r="V43" s="159"/>
      <c r="W43" s="159"/>
      <c r="X43" s="159"/>
      <c r="Y43" s="667"/>
      <c r="Z43" s="667"/>
      <c r="AA43" s="667"/>
      <c r="AB43" s="667"/>
      <c r="AC43" s="645"/>
      <c r="AD43" s="645"/>
      <c r="AE43" s="645"/>
      <c r="AF43" s="645"/>
      <c r="AG43" s="645"/>
      <c r="AH43" s="645"/>
      <c r="AI43" s="645"/>
      <c r="AJ43" s="645"/>
      <c r="AK43" s="645"/>
      <c r="AL43" s="645"/>
      <c r="AM43" s="645"/>
      <c r="AN43" s="645"/>
      <c r="AO43" s="645"/>
      <c r="AP43" s="645"/>
      <c r="AQ43" s="645"/>
      <c r="AR43" s="645"/>
      <c r="AS43" s="645"/>
      <c r="AT43" s="632"/>
      <c r="AU43" s="632"/>
      <c r="AV43" s="632"/>
      <c r="AW43" s="632"/>
      <c r="AX43" s="632"/>
      <c r="AY43" s="632"/>
      <c r="AZ43" s="632"/>
      <c r="BA43" s="632"/>
      <c r="BB43" s="632"/>
      <c r="BC43" s="667"/>
      <c r="BD43" s="667"/>
      <c r="BE43" s="667"/>
      <c r="BF43" s="667"/>
      <c r="BG43" s="662"/>
      <c r="BH43" s="662"/>
      <c r="BI43" s="662"/>
      <c r="BJ43" s="662"/>
      <c r="BK43" s="662"/>
      <c r="BL43" s="662"/>
      <c r="BM43" s="662"/>
      <c r="BN43" s="662"/>
      <c r="BO43" s="662"/>
      <c r="BQ43" s="645"/>
      <c r="BR43" s="645"/>
      <c r="BS43" s="645"/>
      <c r="BT43" s="645"/>
      <c r="BU43" s="645"/>
      <c r="BV43" s="645"/>
    </row>
    <row r="44" spans="1:88" s="140" customFormat="1" ht="9" customHeight="1">
      <c r="D44" s="632" t="s">
        <v>190</v>
      </c>
      <c r="E44" s="632"/>
      <c r="F44" s="632"/>
      <c r="G44" s="632"/>
      <c r="H44" s="632"/>
      <c r="I44" s="632"/>
      <c r="J44" s="632"/>
      <c r="K44" s="632"/>
      <c r="L44" s="632"/>
      <c r="M44" s="632"/>
      <c r="N44" s="632"/>
      <c r="O44" s="632"/>
      <c r="P44" s="632"/>
      <c r="Q44" s="632"/>
      <c r="R44" s="632"/>
      <c r="S44" s="632"/>
      <c r="T44" s="632"/>
      <c r="U44" s="632"/>
      <c r="V44" s="632"/>
      <c r="W44" s="632"/>
      <c r="X44" s="632"/>
      <c r="Y44" s="667"/>
      <c r="Z44" s="667"/>
      <c r="AA44" s="667"/>
      <c r="AB44" s="667"/>
      <c r="AC44" s="663">
        <f>$BQ$27</f>
        <v>1465</v>
      </c>
      <c r="AD44" s="663"/>
      <c r="AE44" s="663"/>
      <c r="AF44" s="663"/>
      <c r="AG44" s="663"/>
      <c r="AH44" s="663"/>
      <c r="AI44" s="663"/>
      <c r="AJ44" s="663"/>
      <c r="AK44" s="663"/>
      <c r="AL44" s="663"/>
      <c r="AM44" s="663"/>
      <c r="AN44" s="663"/>
      <c r="AO44" s="663"/>
      <c r="AP44" s="663"/>
      <c r="AQ44" s="663"/>
      <c r="AR44" s="663"/>
      <c r="AS44" s="663"/>
      <c r="AT44" s="632"/>
      <c r="AU44" s="632"/>
      <c r="AV44" s="632"/>
      <c r="AW44" s="664">
        <v>7.75</v>
      </c>
      <c r="AX44" s="664"/>
      <c r="AY44" s="664"/>
      <c r="AZ44" s="664"/>
      <c r="BA44" s="664"/>
      <c r="BB44" s="664"/>
      <c r="BC44" s="667"/>
      <c r="BD44" s="667"/>
      <c r="BE44" s="667"/>
      <c r="BF44" s="667"/>
      <c r="BG44" s="632" t="s">
        <v>191</v>
      </c>
      <c r="BH44" s="632"/>
      <c r="BI44" s="632"/>
      <c r="BJ44" s="632"/>
      <c r="BK44" s="632"/>
      <c r="BL44" s="632"/>
      <c r="BM44" s="632"/>
      <c r="BN44" s="632"/>
      <c r="BO44" s="632"/>
      <c r="BQ44" s="645"/>
      <c r="BR44" s="645"/>
      <c r="BS44" s="645"/>
      <c r="BT44" s="645"/>
      <c r="BU44" s="645"/>
      <c r="BV44" s="645"/>
    </row>
    <row r="45" spans="1:88" s="140" customFormat="1" ht="9" customHeight="1">
      <c r="D45" s="632"/>
      <c r="E45" s="632"/>
      <c r="F45" s="632"/>
      <c r="G45" s="632"/>
      <c r="H45" s="632"/>
      <c r="I45" s="632"/>
      <c r="J45" s="632"/>
      <c r="K45" s="632"/>
      <c r="L45" s="632"/>
      <c r="M45" s="632"/>
      <c r="N45" s="632"/>
      <c r="O45" s="632"/>
      <c r="P45" s="632"/>
      <c r="Q45" s="632"/>
      <c r="R45" s="632"/>
      <c r="S45" s="632"/>
      <c r="T45" s="632"/>
      <c r="U45" s="632"/>
      <c r="V45" s="632"/>
      <c r="W45" s="632"/>
      <c r="X45" s="632"/>
      <c r="Y45" s="667"/>
      <c r="Z45" s="667"/>
      <c r="AA45" s="667"/>
      <c r="AB45" s="667"/>
      <c r="AC45" s="663"/>
      <c r="AD45" s="663"/>
      <c r="AE45" s="663"/>
      <c r="AF45" s="663"/>
      <c r="AG45" s="663"/>
      <c r="AH45" s="663"/>
      <c r="AI45" s="663"/>
      <c r="AJ45" s="663"/>
      <c r="AK45" s="663"/>
      <c r="AL45" s="663"/>
      <c r="AM45" s="663"/>
      <c r="AN45" s="663"/>
      <c r="AO45" s="663"/>
      <c r="AP45" s="663"/>
      <c r="AQ45" s="663"/>
      <c r="AR45" s="663"/>
      <c r="AS45" s="663"/>
      <c r="AT45" s="632"/>
      <c r="AU45" s="632"/>
      <c r="AV45" s="632"/>
      <c r="AW45" s="664"/>
      <c r="AX45" s="664"/>
      <c r="AY45" s="664"/>
      <c r="AZ45" s="664"/>
      <c r="BA45" s="664"/>
      <c r="BB45" s="664"/>
      <c r="BC45" s="667"/>
      <c r="BD45" s="667"/>
      <c r="BE45" s="667"/>
      <c r="BF45" s="667"/>
      <c r="BG45" s="632"/>
      <c r="BH45" s="632"/>
      <c r="BI45" s="632"/>
      <c r="BJ45" s="632"/>
      <c r="BK45" s="632"/>
      <c r="BL45" s="632"/>
      <c r="BM45" s="632"/>
      <c r="BN45" s="632"/>
      <c r="BO45" s="632"/>
      <c r="CJ45" s="160"/>
    </row>
    <row r="46" spans="1:88" s="140" customFormat="1" ht="9" customHeight="1">
      <c r="D46" s="665">
        <f>入力表!$D$11</f>
        <v>21</v>
      </c>
      <c r="E46" s="665"/>
      <c r="F46" s="665"/>
      <c r="G46" s="665"/>
      <c r="H46" s="665"/>
      <c r="I46" s="665"/>
      <c r="J46" s="665"/>
      <c r="K46" s="665"/>
      <c r="L46" s="665"/>
      <c r="M46" s="665"/>
      <c r="N46" s="665"/>
      <c r="O46" s="665"/>
      <c r="P46" s="665"/>
      <c r="Q46" s="665"/>
      <c r="R46" s="665"/>
      <c r="S46" s="665"/>
      <c r="T46" s="665"/>
      <c r="U46" s="665"/>
      <c r="V46" s="665"/>
      <c r="W46" s="665"/>
      <c r="X46" s="665"/>
      <c r="Y46" s="667"/>
      <c r="Z46" s="667"/>
      <c r="AA46" s="667"/>
      <c r="AB46" s="667"/>
      <c r="AC46" s="663"/>
      <c r="AD46" s="663"/>
      <c r="AE46" s="663"/>
      <c r="AF46" s="663"/>
      <c r="AG46" s="663"/>
      <c r="AH46" s="663"/>
      <c r="AI46" s="663"/>
      <c r="AJ46" s="663"/>
      <c r="AK46" s="663"/>
      <c r="AL46" s="663"/>
      <c r="AM46" s="663"/>
      <c r="AN46" s="663"/>
      <c r="AO46" s="663"/>
      <c r="AP46" s="663"/>
      <c r="AQ46" s="663"/>
      <c r="AR46" s="663"/>
      <c r="AS46" s="663"/>
      <c r="AT46" s="632"/>
      <c r="AU46" s="632"/>
      <c r="AV46" s="632"/>
      <c r="AW46" s="664"/>
      <c r="AX46" s="664"/>
      <c r="AY46" s="664"/>
      <c r="AZ46" s="664"/>
      <c r="BA46" s="664"/>
      <c r="BB46" s="664"/>
      <c r="BC46" s="667"/>
      <c r="BD46" s="667"/>
      <c r="BE46" s="667"/>
      <c r="BF46" s="667"/>
      <c r="BG46" s="648">
        <v>22</v>
      </c>
      <c r="BH46" s="648"/>
      <c r="BI46" s="648"/>
      <c r="BJ46" s="648"/>
      <c r="BK46" s="648"/>
      <c r="BL46" s="648"/>
      <c r="BM46" s="648"/>
      <c r="BN46" s="648"/>
      <c r="BO46" s="648"/>
    </row>
    <row r="47" spans="1:88" s="140" customFormat="1" ht="9" customHeight="1">
      <c r="D47" s="665"/>
      <c r="E47" s="665"/>
      <c r="F47" s="665"/>
      <c r="G47" s="665"/>
      <c r="H47" s="665"/>
      <c r="I47" s="665"/>
      <c r="J47" s="665"/>
      <c r="K47" s="665"/>
      <c r="L47" s="665"/>
      <c r="M47" s="665"/>
      <c r="N47" s="665"/>
      <c r="O47" s="665"/>
      <c r="P47" s="665"/>
      <c r="Q47" s="665"/>
      <c r="R47" s="665"/>
      <c r="S47" s="665"/>
      <c r="T47" s="665"/>
      <c r="U47" s="665"/>
      <c r="V47" s="665"/>
      <c r="W47" s="665"/>
      <c r="X47" s="665"/>
      <c r="Y47" s="667"/>
      <c r="Z47" s="667"/>
      <c r="AA47" s="667"/>
      <c r="AB47" s="667"/>
      <c r="AW47" s="659" t="s">
        <v>198</v>
      </c>
      <c r="AX47" s="659"/>
      <c r="AY47" s="659"/>
      <c r="AZ47" s="659"/>
      <c r="BA47" s="659"/>
      <c r="BB47" s="659"/>
      <c r="BG47" s="648"/>
      <c r="BH47" s="648"/>
      <c r="BI47" s="648"/>
      <c r="BJ47" s="648"/>
      <c r="BK47" s="648"/>
      <c r="BL47" s="648"/>
      <c r="BM47" s="648"/>
      <c r="BN47" s="648"/>
      <c r="BO47" s="648"/>
      <c r="BV47" s="172"/>
    </row>
    <row r="48" spans="1:88" s="140" customFormat="1" ht="9" customHeight="1">
      <c r="D48" s="665"/>
      <c r="E48" s="665"/>
      <c r="F48" s="665"/>
      <c r="G48" s="665"/>
      <c r="H48" s="665"/>
      <c r="I48" s="665"/>
      <c r="J48" s="665"/>
      <c r="K48" s="665"/>
      <c r="L48" s="665"/>
      <c r="M48" s="665"/>
      <c r="N48" s="665"/>
      <c r="O48" s="665"/>
      <c r="P48" s="665"/>
      <c r="Q48" s="665"/>
      <c r="R48" s="665"/>
      <c r="S48" s="665"/>
      <c r="T48" s="665"/>
      <c r="U48" s="665"/>
      <c r="V48" s="665"/>
      <c r="W48" s="665"/>
      <c r="X48" s="665"/>
      <c r="Y48" s="173"/>
      <c r="AW48" s="658"/>
      <c r="AX48" s="658"/>
      <c r="AY48" s="658"/>
      <c r="AZ48" s="658"/>
      <c r="BA48" s="658"/>
      <c r="BB48" s="658"/>
      <c r="BG48" s="648"/>
      <c r="BH48" s="648"/>
      <c r="BI48" s="648"/>
      <c r="BJ48" s="648"/>
      <c r="BK48" s="648"/>
      <c r="BL48" s="648"/>
      <c r="BM48" s="648"/>
      <c r="BN48" s="648"/>
      <c r="BO48" s="648"/>
    </row>
    <row r="49" spans="3:88" s="140" customFormat="1" ht="9" customHeight="1"/>
    <row r="50" spans="3:88" s="140" customFormat="1" ht="9" customHeight="1"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1"/>
      <c r="AZ50" s="141"/>
      <c r="BA50" s="141"/>
      <c r="BB50" s="141"/>
      <c r="BC50" s="141"/>
      <c r="BD50" s="141"/>
    </row>
    <row r="51" spans="3:88" s="140" customFormat="1" ht="9" customHeight="1"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</row>
    <row r="52" spans="3:88" s="140" customFormat="1" ht="9" customHeight="1">
      <c r="G52" s="158"/>
      <c r="H52" s="158"/>
      <c r="I52" s="158"/>
      <c r="J52" s="158"/>
      <c r="K52" s="158"/>
      <c r="L52" s="158"/>
      <c r="M52" s="158"/>
      <c r="P52" s="158"/>
      <c r="Q52" s="158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1"/>
      <c r="CA52" s="143"/>
      <c r="CB52" s="143"/>
    </row>
    <row r="53" spans="3:88" s="140" customFormat="1" ht="9" customHeight="1">
      <c r="C53" s="667" t="s">
        <v>178</v>
      </c>
      <c r="D53" s="667"/>
      <c r="E53" s="667"/>
      <c r="F53" s="632" t="s">
        <v>192</v>
      </c>
      <c r="G53" s="632"/>
      <c r="H53" s="632"/>
      <c r="I53" s="632"/>
      <c r="J53" s="632"/>
      <c r="K53" s="632"/>
      <c r="L53" s="632"/>
      <c r="M53" s="632"/>
      <c r="N53" s="632"/>
      <c r="O53" s="632"/>
      <c r="P53" s="667" t="s">
        <v>180</v>
      </c>
      <c r="Q53" s="667"/>
      <c r="R53" s="645" t="s">
        <v>157</v>
      </c>
      <c r="S53" s="645"/>
      <c r="T53" s="645"/>
      <c r="U53" s="645"/>
      <c r="V53" s="645"/>
      <c r="W53" s="645"/>
      <c r="X53" s="645"/>
      <c r="Y53" s="645"/>
      <c r="Z53" s="645"/>
      <c r="AA53" s="645"/>
      <c r="AB53" s="645"/>
      <c r="AC53" s="645"/>
      <c r="AD53" s="645"/>
      <c r="AE53" s="645"/>
      <c r="AF53" s="645"/>
      <c r="AG53" s="645"/>
      <c r="AH53" s="645"/>
      <c r="AR53" s="141"/>
      <c r="AS53" s="141"/>
      <c r="AT53" s="141"/>
      <c r="AU53" s="141"/>
      <c r="AV53" s="141"/>
      <c r="AW53" s="141"/>
      <c r="AX53" s="141"/>
      <c r="AY53" s="141"/>
      <c r="AZ53" s="141"/>
      <c r="BA53" s="141"/>
      <c r="BB53" s="141"/>
      <c r="BC53" s="141"/>
      <c r="BD53" s="141"/>
      <c r="CA53" s="143"/>
      <c r="CB53" s="143"/>
    </row>
    <row r="54" spans="3:88" s="140" customFormat="1" ht="9" customHeight="1">
      <c r="C54" s="667"/>
      <c r="D54" s="667"/>
      <c r="E54" s="667"/>
      <c r="F54" s="632"/>
      <c r="G54" s="632"/>
      <c r="H54" s="632"/>
      <c r="I54" s="632"/>
      <c r="J54" s="632"/>
      <c r="K54" s="632"/>
      <c r="L54" s="632"/>
      <c r="M54" s="632"/>
      <c r="N54" s="632"/>
      <c r="O54" s="632"/>
      <c r="P54" s="667"/>
      <c r="Q54" s="667"/>
      <c r="R54" s="645"/>
      <c r="S54" s="645"/>
      <c r="T54" s="645"/>
      <c r="U54" s="645"/>
      <c r="V54" s="645"/>
      <c r="W54" s="645"/>
      <c r="X54" s="645"/>
      <c r="Y54" s="645"/>
      <c r="Z54" s="645"/>
      <c r="AA54" s="645"/>
      <c r="AB54" s="645"/>
      <c r="AC54" s="645"/>
      <c r="AD54" s="645"/>
      <c r="AE54" s="645"/>
      <c r="AF54" s="645"/>
      <c r="AG54" s="645"/>
      <c r="AH54" s="645"/>
      <c r="AI54" s="141"/>
      <c r="AJ54" s="666" t="s">
        <v>193</v>
      </c>
      <c r="AK54" s="666"/>
      <c r="AL54" s="666"/>
      <c r="AM54" s="666"/>
      <c r="AN54" s="666"/>
      <c r="AO54" s="666"/>
      <c r="AP54" s="666"/>
      <c r="AQ54" s="666"/>
      <c r="AR54" s="666"/>
      <c r="AS54" s="666"/>
      <c r="AT54" s="666"/>
      <c r="AU54" s="666"/>
      <c r="AV54" s="666"/>
      <c r="AW54" s="666"/>
      <c r="AX54" s="666"/>
      <c r="AY54" s="666"/>
      <c r="AZ54" s="666"/>
      <c r="BA54" s="666"/>
      <c r="BB54" s="666"/>
      <c r="BC54" s="666"/>
      <c r="BD54" s="666"/>
      <c r="BE54" s="666"/>
      <c r="BF54" s="666"/>
      <c r="BG54" s="666"/>
      <c r="BH54" s="666"/>
      <c r="BI54" s="666"/>
      <c r="BJ54" s="666"/>
      <c r="BK54" s="666"/>
      <c r="BL54" s="666"/>
      <c r="BM54" s="666"/>
      <c r="BN54" s="666"/>
      <c r="BO54" s="666"/>
      <c r="BP54" s="666"/>
      <c r="BQ54" s="666"/>
      <c r="BR54" s="666"/>
      <c r="BS54" s="666"/>
      <c r="BT54" s="666"/>
      <c r="BU54" s="666"/>
      <c r="BV54" s="666"/>
      <c r="CD54" s="143"/>
      <c r="CE54" s="143"/>
      <c r="CF54" s="143"/>
    </row>
    <row r="55" spans="3:88" s="140" customFormat="1" ht="9" customHeight="1">
      <c r="C55" s="667"/>
      <c r="D55" s="667"/>
      <c r="E55" s="667"/>
      <c r="F55" s="632"/>
      <c r="G55" s="632"/>
      <c r="H55" s="632"/>
      <c r="I55" s="632"/>
      <c r="J55" s="632"/>
      <c r="K55" s="632"/>
      <c r="L55" s="632"/>
      <c r="M55" s="632"/>
      <c r="N55" s="632"/>
      <c r="O55" s="632"/>
      <c r="P55" s="667"/>
      <c r="Q55" s="667"/>
      <c r="R55" s="645"/>
      <c r="S55" s="645"/>
      <c r="T55" s="645"/>
      <c r="U55" s="645"/>
      <c r="V55" s="645"/>
      <c r="W55" s="645"/>
      <c r="X55" s="645"/>
      <c r="Y55" s="645"/>
      <c r="Z55" s="645"/>
      <c r="AA55" s="645"/>
      <c r="AB55" s="645"/>
      <c r="AC55" s="645"/>
      <c r="AD55" s="645"/>
      <c r="AE55" s="645"/>
      <c r="AF55" s="645"/>
      <c r="AG55" s="645"/>
      <c r="AH55" s="645"/>
      <c r="AI55" s="141"/>
      <c r="AJ55" s="666"/>
      <c r="AK55" s="666"/>
      <c r="AL55" s="666"/>
      <c r="AM55" s="666"/>
      <c r="AN55" s="666"/>
      <c r="AO55" s="666"/>
      <c r="AP55" s="666"/>
      <c r="AQ55" s="666"/>
      <c r="AR55" s="666"/>
      <c r="AS55" s="666"/>
      <c r="AT55" s="666"/>
      <c r="AU55" s="666"/>
      <c r="AV55" s="666"/>
      <c r="AW55" s="666"/>
      <c r="AX55" s="666"/>
      <c r="AY55" s="666"/>
      <c r="AZ55" s="666"/>
      <c r="BA55" s="666"/>
      <c r="BB55" s="666"/>
      <c r="BC55" s="666"/>
      <c r="BD55" s="666"/>
      <c r="BE55" s="666"/>
      <c r="BF55" s="666"/>
      <c r="BG55" s="666"/>
      <c r="BH55" s="666"/>
      <c r="BI55" s="666"/>
      <c r="BJ55" s="666"/>
      <c r="BK55" s="666"/>
      <c r="BL55" s="666"/>
      <c r="BM55" s="666"/>
      <c r="BN55" s="666"/>
      <c r="BO55" s="666"/>
      <c r="BP55" s="666"/>
      <c r="BQ55" s="666"/>
      <c r="BR55" s="666"/>
      <c r="BS55" s="666"/>
      <c r="BT55" s="666"/>
      <c r="BU55" s="666"/>
      <c r="BV55" s="666"/>
      <c r="BW55" s="145"/>
      <c r="BX55" s="145"/>
    </row>
    <row r="56" spans="3:88" s="140" customFormat="1" ht="9" customHeight="1">
      <c r="C56" s="667"/>
      <c r="D56" s="667"/>
      <c r="E56" s="667"/>
      <c r="F56" s="665">
        <f>$AA$29</f>
        <v>21</v>
      </c>
      <c r="G56" s="665"/>
      <c r="H56" s="665"/>
      <c r="I56" s="665"/>
      <c r="J56" s="665"/>
      <c r="K56" s="665"/>
      <c r="L56" s="665"/>
      <c r="M56" s="665"/>
      <c r="N56" s="665"/>
      <c r="O56" s="665"/>
      <c r="P56" s="667"/>
      <c r="Q56" s="667"/>
      <c r="R56" s="670">
        <f>ROUNDDOWN(((D41+M41)/D46)-(AC44*AW44)+(BG41/BG46),0)*F56</f>
        <v>7518</v>
      </c>
      <c r="S56" s="670"/>
      <c r="T56" s="670"/>
      <c r="U56" s="670"/>
      <c r="V56" s="670"/>
      <c r="W56" s="670"/>
      <c r="X56" s="670"/>
      <c r="Y56" s="670"/>
      <c r="Z56" s="670"/>
      <c r="AA56" s="670"/>
      <c r="AB56" s="670"/>
      <c r="AC56" s="670"/>
      <c r="AD56" s="670"/>
      <c r="AE56" s="670"/>
      <c r="AF56" s="670"/>
      <c r="AG56" s="670"/>
      <c r="AH56" s="670"/>
      <c r="AI56" s="141"/>
      <c r="AJ56" s="666"/>
      <c r="AK56" s="666"/>
      <c r="AL56" s="666"/>
      <c r="AM56" s="666"/>
      <c r="AN56" s="666"/>
      <c r="AO56" s="666"/>
      <c r="AP56" s="666"/>
      <c r="AQ56" s="666"/>
      <c r="AR56" s="666"/>
      <c r="AS56" s="666"/>
      <c r="AT56" s="666"/>
      <c r="AU56" s="666"/>
      <c r="AV56" s="666"/>
      <c r="AW56" s="666"/>
      <c r="AX56" s="666"/>
      <c r="AY56" s="666"/>
      <c r="AZ56" s="666"/>
      <c r="BA56" s="666"/>
      <c r="BB56" s="666"/>
      <c r="BC56" s="666"/>
      <c r="BD56" s="666"/>
      <c r="BE56" s="666"/>
      <c r="BF56" s="666"/>
      <c r="BG56" s="666"/>
      <c r="BH56" s="666"/>
      <c r="BI56" s="666"/>
      <c r="BJ56" s="666"/>
      <c r="BK56" s="666"/>
      <c r="BL56" s="666"/>
      <c r="BM56" s="666"/>
      <c r="BN56" s="666"/>
      <c r="BO56" s="666"/>
      <c r="BP56" s="666"/>
      <c r="BQ56" s="666"/>
      <c r="BR56" s="666"/>
      <c r="BS56" s="666"/>
      <c r="BT56" s="666"/>
      <c r="BU56" s="666"/>
      <c r="BV56" s="666"/>
      <c r="BW56" s="145"/>
      <c r="BX56" s="145"/>
    </row>
    <row r="57" spans="3:88" s="140" customFormat="1" ht="9" customHeight="1">
      <c r="C57" s="667"/>
      <c r="D57" s="667"/>
      <c r="E57" s="667"/>
      <c r="F57" s="665"/>
      <c r="G57" s="665"/>
      <c r="H57" s="665"/>
      <c r="I57" s="665"/>
      <c r="J57" s="665"/>
      <c r="K57" s="665"/>
      <c r="L57" s="665"/>
      <c r="M57" s="665"/>
      <c r="N57" s="665"/>
      <c r="O57" s="665"/>
      <c r="P57" s="667"/>
      <c r="Q57" s="667"/>
      <c r="R57" s="670"/>
      <c r="S57" s="670"/>
      <c r="T57" s="670"/>
      <c r="U57" s="670"/>
      <c r="V57" s="670"/>
      <c r="W57" s="670"/>
      <c r="X57" s="670"/>
      <c r="Y57" s="670"/>
      <c r="Z57" s="670"/>
      <c r="AA57" s="670"/>
      <c r="AB57" s="670"/>
      <c r="AC57" s="670"/>
      <c r="AD57" s="670"/>
      <c r="AE57" s="670"/>
      <c r="AF57" s="670"/>
      <c r="AG57" s="670"/>
      <c r="AH57" s="670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  <c r="BC57" s="141"/>
      <c r="BD57" s="141"/>
      <c r="BE57" s="141"/>
      <c r="BF57" s="141"/>
      <c r="BG57" s="141"/>
      <c r="BH57" s="141"/>
      <c r="BI57" s="141"/>
      <c r="BJ57" s="141"/>
      <c r="BK57" s="141"/>
      <c r="BL57" s="141"/>
      <c r="BM57" s="141"/>
      <c r="BN57" s="141"/>
      <c r="BO57" s="141"/>
      <c r="BP57" s="141"/>
      <c r="BQ57" s="141"/>
      <c r="BR57" s="141"/>
      <c r="BS57" s="141"/>
      <c r="BT57" s="141"/>
      <c r="BU57" s="141"/>
      <c r="BV57" s="141"/>
      <c r="BW57" s="145"/>
      <c r="BX57" s="145"/>
    </row>
    <row r="58" spans="3:88" s="140" customFormat="1" ht="9" customHeight="1">
      <c r="C58" s="667"/>
      <c r="D58" s="667"/>
      <c r="E58" s="667"/>
      <c r="F58" s="665"/>
      <c r="G58" s="665"/>
      <c r="H58" s="665"/>
      <c r="I58" s="665"/>
      <c r="J58" s="665"/>
      <c r="K58" s="665"/>
      <c r="L58" s="665"/>
      <c r="M58" s="665"/>
      <c r="N58" s="665"/>
      <c r="O58" s="665"/>
      <c r="P58" s="667"/>
      <c r="Q58" s="667"/>
      <c r="R58" s="670"/>
      <c r="S58" s="670"/>
      <c r="T58" s="670"/>
      <c r="U58" s="670"/>
      <c r="V58" s="670"/>
      <c r="W58" s="670"/>
      <c r="X58" s="670"/>
      <c r="Y58" s="670"/>
      <c r="Z58" s="670"/>
      <c r="AA58" s="670"/>
      <c r="AB58" s="670"/>
      <c r="AC58" s="670"/>
      <c r="AD58" s="670"/>
      <c r="AE58" s="670"/>
      <c r="AF58" s="670"/>
      <c r="AG58" s="670"/>
      <c r="AH58" s="670"/>
      <c r="AY58" s="160"/>
      <c r="AZ58" s="160"/>
      <c r="BA58" s="146"/>
      <c r="BB58" s="146"/>
      <c r="BC58" s="146"/>
      <c r="BD58" s="146"/>
      <c r="BT58" s="161"/>
      <c r="BU58" s="161"/>
      <c r="BV58" s="161"/>
      <c r="BW58" s="161"/>
      <c r="BX58" s="161"/>
    </row>
    <row r="59" spans="3:88" ht="9" customHeight="1">
      <c r="AY59" s="114"/>
      <c r="AZ59" s="114"/>
      <c r="BA59" s="112"/>
      <c r="BB59" s="112"/>
      <c r="BC59" s="112"/>
      <c r="BD59" s="112"/>
      <c r="BT59" s="133"/>
      <c r="BU59" s="133"/>
      <c r="BV59" s="133"/>
      <c r="BW59" s="133"/>
      <c r="BX59" s="133"/>
      <c r="CA59" s="113"/>
      <c r="CB59" s="113"/>
      <c r="CC59" s="113"/>
      <c r="CD59" s="113"/>
      <c r="CE59" s="113"/>
      <c r="CF59" s="113"/>
      <c r="CG59" s="113"/>
      <c r="CH59" s="113"/>
    </row>
    <row r="60" spans="3:88" ht="9" customHeight="1"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  <c r="BN60" s="113"/>
      <c r="BO60" s="113"/>
      <c r="BP60" s="113"/>
      <c r="BQ60" s="113"/>
      <c r="BR60" s="113"/>
      <c r="BS60" s="113"/>
      <c r="BT60" s="113"/>
      <c r="BU60" s="113"/>
      <c r="BV60" s="133"/>
      <c r="BW60" s="133"/>
      <c r="BX60" s="133"/>
      <c r="CA60" s="113"/>
      <c r="CB60" s="113"/>
      <c r="CC60" s="113"/>
      <c r="CD60" s="113"/>
      <c r="CE60" s="113"/>
      <c r="CF60" s="113"/>
      <c r="CG60" s="113"/>
      <c r="CH60" s="113"/>
    </row>
    <row r="61" spans="3:88" ht="9" customHeight="1"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CA61" s="113"/>
      <c r="CB61" s="113"/>
      <c r="CC61" s="113"/>
      <c r="CD61" s="113"/>
      <c r="CE61" s="113"/>
      <c r="CF61" s="113"/>
      <c r="CG61" s="113"/>
      <c r="CH61" s="113"/>
    </row>
    <row r="62" spans="3:88" ht="9" customHeight="1">
      <c r="AY62" s="114"/>
      <c r="AZ62" s="114"/>
      <c r="BA62" s="115"/>
      <c r="BB62" s="115"/>
      <c r="BC62" s="115"/>
      <c r="BD62" s="115"/>
      <c r="CA62" s="133"/>
      <c r="CB62" s="133"/>
      <c r="CC62" s="133"/>
      <c r="CD62" s="133"/>
      <c r="CE62" s="133"/>
      <c r="CF62" s="133"/>
      <c r="CG62" s="133"/>
      <c r="CH62" s="133"/>
      <c r="CI62" s="154"/>
      <c r="CJ62" s="154"/>
    </row>
    <row r="63" spans="3:88" ht="9" customHeight="1"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CA63" s="133"/>
      <c r="CB63" s="133"/>
      <c r="CC63" s="133"/>
      <c r="CD63" s="133"/>
      <c r="CE63" s="133"/>
      <c r="CF63" s="133"/>
      <c r="CG63" s="133"/>
      <c r="CH63" s="133"/>
      <c r="CI63" s="154"/>
      <c r="CJ63" s="154"/>
    </row>
    <row r="64" spans="3:88" ht="9" customHeight="1"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1"/>
      <c r="AU64" s="111"/>
      <c r="AV64" s="111"/>
      <c r="AW64" s="111"/>
      <c r="AX64" s="111"/>
      <c r="AY64" s="111"/>
      <c r="CA64" s="133"/>
      <c r="CB64" s="133"/>
      <c r="CC64" s="133"/>
      <c r="CD64" s="133"/>
      <c r="CE64" s="133"/>
      <c r="CF64" s="133"/>
      <c r="CG64" s="133"/>
      <c r="CH64" s="133"/>
      <c r="CI64" s="154"/>
      <c r="CJ64" s="154"/>
    </row>
    <row r="65" spans="3:88" ht="9" customHeight="1">
      <c r="AI65" s="111"/>
      <c r="AJ65" s="111"/>
      <c r="AK65" s="111"/>
      <c r="AL65" s="111"/>
      <c r="AM65" s="111"/>
      <c r="AN65" s="111"/>
      <c r="AO65" s="111"/>
      <c r="CA65" s="155"/>
      <c r="CB65" s="155"/>
      <c r="CC65" s="155"/>
      <c r="CD65" s="155"/>
      <c r="CE65" s="155"/>
      <c r="CF65" s="155"/>
      <c r="CG65" s="155"/>
      <c r="CH65" s="155"/>
      <c r="CI65" s="155"/>
      <c r="CJ65" s="155"/>
    </row>
    <row r="66" spans="3:88" ht="9" customHeight="1">
      <c r="AI66" s="111"/>
      <c r="AJ66" s="111"/>
      <c r="AK66" s="111"/>
      <c r="AL66" s="111"/>
      <c r="AM66" s="111"/>
      <c r="AN66" s="111"/>
      <c r="AO66" s="111"/>
      <c r="CA66" s="155"/>
      <c r="CB66" s="155"/>
      <c r="CC66" s="155"/>
      <c r="CD66" s="155"/>
      <c r="CE66" s="155"/>
      <c r="CF66" s="155"/>
      <c r="CG66" s="155"/>
      <c r="CH66" s="155"/>
      <c r="CI66" s="155"/>
      <c r="CJ66" s="155"/>
    </row>
    <row r="67" spans="3:88" ht="9" customHeight="1">
      <c r="AI67" s="111"/>
      <c r="AJ67" s="111"/>
      <c r="AK67" s="111"/>
      <c r="AL67" s="111"/>
      <c r="AM67" s="111"/>
      <c r="AN67" s="111"/>
      <c r="AO67" s="111"/>
      <c r="CA67" s="155"/>
      <c r="CB67" s="155"/>
      <c r="CC67" s="155"/>
      <c r="CD67" s="155"/>
      <c r="CE67" s="155"/>
      <c r="CF67" s="155"/>
      <c r="CG67" s="155"/>
      <c r="CH67" s="155"/>
      <c r="CI67" s="155"/>
      <c r="CJ67" s="155"/>
    </row>
    <row r="68" spans="3:88" ht="9" customHeight="1">
      <c r="CA68" s="155"/>
      <c r="CB68" s="155"/>
      <c r="CC68" s="155"/>
      <c r="CD68" s="155"/>
      <c r="CE68" s="155"/>
      <c r="CF68" s="155"/>
      <c r="CG68" s="155"/>
      <c r="CH68" s="155"/>
      <c r="CI68" s="155"/>
      <c r="CJ68" s="155"/>
    </row>
    <row r="69" spans="3:88" ht="9" customHeight="1">
      <c r="CA69" s="155"/>
      <c r="CB69" s="155"/>
      <c r="CC69" s="155"/>
      <c r="CD69" s="155"/>
      <c r="CE69" s="155"/>
      <c r="CF69" s="155"/>
      <c r="CG69" s="155"/>
      <c r="CH69" s="155"/>
      <c r="CI69" s="155"/>
      <c r="CJ69" s="155"/>
    </row>
    <row r="70" spans="3:88" ht="6.95" customHeight="1"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CA70" s="155"/>
      <c r="CB70" s="155"/>
      <c r="CC70" s="155"/>
      <c r="CD70" s="155"/>
      <c r="CE70" s="155"/>
      <c r="CF70" s="155"/>
      <c r="CG70" s="155"/>
      <c r="CH70" s="155"/>
      <c r="CI70" s="155"/>
      <c r="CJ70" s="155"/>
    </row>
    <row r="71" spans="3:88" ht="6.95" customHeight="1">
      <c r="CA71" s="155"/>
      <c r="CB71" s="155"/>
      <c r="CC71" s="155"/>
      <c r="CD71" s="155"/>
      <c r="CE71" s="155"/>
      <c r="CF71" s="155"/>
      <c r="CG71" s="155"/>
      <c r="CH71" s="155"/>
      <c r="CI71" s="155"/>
      <c r="CJ71" s="155"/>
    </row>
    <row r="72" spans="3:88" ht="6.95" customHeight="1">
      <c r="CA72" s="155"/>
      <c r="CB72" s="155"/>
      <c r="CC72" s="155"/>
      <c r="CD72" s="155"/>
      <c r="CE72" s="155"/>
      <c r="CF72" s="155"/>
      <c r="CG72" s="155"/>
      <c r="CH72" s="155"/>
      <c r="CI72" s="155"/>
      <c r="CJ72" s="155"/>
    </row>
  </sheetData>
  <mergeCells count="93">
    <mergeCell ref="C53:E58"/>
    <mergeCell ref="F53:O55"/>
    <mergeCell ref="P53:Q58"/>
    <mergeCell ref="R53:AH55"/>
    <mergeCell ref="AJ54:BV56"/>
    <mergeCell ref="F56:O58"/>
    <mergeCell ref="R56:AH58"/>
    <mergeCell ref="BG41:BO43"/>
    <mergeCell ref="BQ41:BV44"/>
    <mergeCell ref="D44:X45"/>
    <mergeCell ref="AC44:AS46"/>
    <mergeCell ref="AW44:BB46"/>
    <mergeCell ref="BG44:BO45"/>
    <mergeCell ref="D46:X48"/>
    <mergeCell ref="BG46:BO48"/>
    <mergeCell ref="AW47:BB48"/>
    <mergeCell ref="AT40:AV46"/>
    <mergeCell ref="AW40:BB43"/>
    <mergeCell ref="BC40:BF46"/>
    <mergeCell ref="D41:I43"/>
    <mergeCell ref="M41:R43"/>
    <mergeCell ref="Y41:AB47"/>
    <mergeCell ref="BG37:BO40"/>
    <mergeCell ref="AR32:AW33"/>
    <mergeCell ref="AZ32:BD33"/>
    <mergeCell ref="B33:N35"/>
    <mergeCell ref="D37:I40"/>
    <mergeCell ref="M37:R40"/>
    <mergeCell ref="J40:L42"/>
    <mergeCell ref="S40:U42"/>
    <mergeCell ref="V40:X42"/>
    <mergeCell ref="AC40:AS43"/>
    <mergeCell ref="BK26:BL28"/>
    <mergeCell ref="BM26:BN28"/>
    <mergeCell ref="BO27:BP29"/>
    <mergeCell ref="AI29:AO31"/>
    <mergeCell ref="AR29:AU31"/>
    <mergeCell ref="AV29:AW31"/>
    <mergeCell ref="AX29:AY31"/>
    <mergeCell ref="AZ29:BD31"/>
    <mergeCell ref="AA29:AH31"/>
    <mergeCell ref="BQ27:BT29"/>
    <mergeCell ref="BU27:BV29"/>
    <mergeCell ref="BK24:BN25"/>
    <mergeCell ref="G26:L28"/>
    <mergeCell ref="M26:U28"/>
    <mergeCell ref="V26:X28"/>
    <mergeCell ref="AA26:AO28"/>
    <mergeCell ref="AR26:AR28"/>
    <mergeCell ref="AS26:AW28"/>
    <mergeCell ref="AX26:AY28"/>
    <mergeCell ref="AZ26:BG28"/>
    <mergeCell ref="BH26:BH28"/>
    <mergeCell ref="AZ23:BG25"/>
    <mergeCell ref="BE29:BN31"/>
    <mergeCell ref="BI26:BJ28"/>
    <mergeCell ref="AA18:AO20"/>
    <mergeCell ref="AR18:BV22"/>
    <mergeCell ref="G20:L22"/>
    <mergeCell ref="M20:U22"/>
    <mergeCell ref="V20:X22"/>
    <mergeCell ref="AA21:AH23"/>
    <mergeCell ref="AI21:AO23"/>
    <mergeCell ref="G23:L25"/>
    <mergeCell ref="M23:U25"/>
    <mergeCell ref="V23:X25"/>
    <mergeCell ref="AS23:AW25"/>
    <mergeCell ref="C14:D31"/>
    <mergeCell ref="E14:F22"/>
    <mergeCell ref="G14:L16"/>
    <mergeCell ref="M14:U16"/>
    <mergeCell ref="V14:X16"/>
    <mergeCell ref="G17:L19"/>
    <mergeCell ref="M17:U19"/>
    <mergeCell ref="V17:X19"/>
    <mergeCell ref="E23:F31"/>
    <mergeCell ref="G29:L31"/>
    <mergeCell ref="M29:U31"/>
    <mergeCell ref="V29:X31"/>
    <mergeCell ref="A1:AY6"/>
    <mergeCell ref="BK1:BV2"/>
    <mergeCell ref="BK3:BV4"/>
    <mergeCell ref="BK5:BV6"/>
    <mergeCell ref="C8:X10"/>
    <mergeCell ref="AA8:AH13"/>
    <mergeCell ref="AI8:AX13"/>
    <mergeCell ref="BA8:BH10"/>
    <mergeCell ref="BI8:BV10"/>
    <mergeCell ref="C11:L13"/>
    <mergeCell ref="M11:U13"/>
    <mergeCell ref="V11:X13"/>
    <mergeCell ref="BA11:BH13"/>
    <mergeCell ref="BI11:BV13"/>
  </mergeCells>
  <phoneticPr fontId="6"/>
  <printOptions horizontalCentered="1"/>
  <pageMargins left="0.51181102362204722" right="0.51181102362204722" top="0.74803149606299213" bottom="0.74803149606299213" header="0.31496062992125984" footer="0.31496062992125984"/>
  <pageSetup paperSize="9" scale="97" orientation="landscape" cellComments="asDisplayed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1741A-2BEF-4338-8DF6-1FADF5D1AFE5}">
  <dimension ref="A1:F7"/>
  <sheetViews>
    <sheetView workbookViewId="0">
      <selection activeCell="I27" sqref="I27"/>
    </sheetView>
  </sheetViews>
  <sheetFormatPr defaultColWidth="9" defaultRowHeight="13.5"/>
  <cols>
    <col min="1" max="1" width="19.25" style="87" bestFit="1" customWidth="1"/>
    <col min="2" max="2" width="11.75" style="87" bestFit="1" customWidth="1"/>
    <col min="3" max="4" width="9" style="87"/>
    <col min="5" max="6" width="9" style="87" customWidth="1"/>
    <col min="7" max="16384" width="9" style="87"/>
  </cols>
  <sheetData>
    <row r="1" spans="1:6">
      <c r="A1" s="85" t="s">
        <v>194</v>
      </c>
      <c r="B1" s="86">
        <f>入力表!$D$9</f>
        <v>45536</v>
      </c>
      <c r="C1" s="87">
        <f ca="1">IFERROR(MATCH(B1,OFFSET(E1,0,0,COUNTA(E:E),1),1),"")</f>
        <v>6</v>
      </c>
      <c r="E1" s="88">
        <v>43678</v>
      </c>
      <c r="F1" s="89">
        <v>16660</v>
      </c>
    </row>
    <row r="2" spans="1:6">
      <c r="A2" s="85" t="s">
        <v>195</v>
      </c>
      <c r="B2" s="89">
        <f ca="1">IFERROR(OFFSET(F1,C1-1,0,1,1),"")</f>
        <v>17270</v>
      </c>
      <c r="E2" s="88">
        <v>44044</v>
      </c>
      <c r="F2" s="89">
        <v>16740</v>
      </c>
    </row>
    <row r="3" spans="1:6">
      <c r="A3" s="85"/>
      <c r="E3" s="88">
        <v>44409</v>
      </c>
      <c r="F3" s="89">
        <v>16530</v>
      </c>
    </row>
    <row r="4" spans="1:6">
      <c r="B4" s="86"/>
      <c r="E4" s="88">
        <v>44774</v>
      </c>
      <c r="F4" s="118">
        <v>16710</v>
      </c>
    </row>
    <row r="5" spans="1:6">
      <c r="E5" s="88">
        <v>45139</v>
      </c>
      <c r="F5" s="118">
        <v>16980</v>
      </c>
    </row>
    <row r="6" spans="1:6">
      <c r="E6" s="88">
        <v>45505</v>
      </c>
      <c r="F6" s="118">
        <v>17270</v>
      </c>
    </row>
    <row r="7" spans="1:6">
      <c r="E7" s="88">
        <v>45870</v>
      </c>
    </row>
  </sheetData>
  <phoneticPr fontId="6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c59af-1a16-40a0-b163-384e34c79a5c" xsi:nil="true"/>
    <lcf76f155ced4ddcb4097134ff3c332f xmlns="a988dc85-f4d3-4594-a139-b987be640270">
      <Terms xmlns="http://schemas.microsoft.com/office/infopath/2007/PartnerControls"/>
    </lcf76f155ced4ddcb4097134ff3c332f>
    <_x4f5c__x6210__x65e5__x6642_ xmlns="a988dc85-f4d3-4594-a139-b987be64027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369A81CF962F34D821FEEFC0AE15142" ma:contentTypeVersion="16" ma:contentTypeDescription="新しいドキュメントを作成します。" ma:contentTypeScope="" ma:versionID="c43c55be18ac162c896378bcd20a1962">
  <xsd:schema xmlns:xsd="http://www.w3.org/2001/XMLSchema" xmlns:xs="http://www.w3.org/2001/XMLSchema" xmlns:p="http://schemas.microsoft.com/office/2006/metadata/properties" xmlns:ns2="a988dc85-f4d3-4594-a139-b987be640270" xmlns:ns3="85ec59af-1a16-40a0-b163-384e34c79a5c" targetNamespace="http://schemas.microsoft.com/office/2006/metadata/properties" ma:root="true" ma:fieldsID="dab0622d954d43c716ab051608e79d14" ns2:_="" ns3:_="">
    <xsd:import namespace="a988dc85-f4d3-4594-a139-b987be640270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8dc85-f4d3-4594-a139-b987be640270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d448e02-4000-4f84-a470-87e844d130b8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128EEF-9EB9-468D-BAF3-E7163D0445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F80D2F-4739-45EC-B3AE-058849CF9EB6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a988dc85-f4d3-4594-a139-b987be640270"/>
    <ds:schemaRef ds:uri="85ec59af-1a16-40a0-b163-384e34c79a5c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812A298-6D3F-477D-97D1-8735EA5586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88dc85-f4d3-4594-a139-b987be640270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入力表</vt:lpstr>
      <vt:lpstr>様式 </vt:lpstr>
      <vt:lpstr>報酬支給額証明書</vt:lpstr>
      <vt:lpstr>国家公務員一般職</vt:lpstr>
      <vt:lpstr>国家公務員一般職 (入力例)</vt:lpstr>
      <vt:lpstr>設定</vt:lpstr>
      <vt:lpstr>国家公務員一般職!Print_Area</vt:lpstr>
      <vt:lpstr>'国家公務員一般職 (入力例)'!Print_Area</vt:lpstr>
      <vt:lpstr>入力表!Print_Area</vt:lpstr>
      <vt:lpstr>報酬支給額証明書!Print_Area</vt:lpstr>
      <vt:lpstr>'様式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農林水産省共済組合;推進チーム</dc:creator>
  <cp:keywords/>
  <dc:description/>
  <cp:lastModifiedBy>宮内 綾乃(MIYAUCHI Ayano)</cp:lastModifiedBy>
  <cp:revision/>
  <cp:lastPrinted>2024-11-28T09:20:11Z</cp:lastPrinted>
  <dcterms:created xsi:type="dcterms:W3CDTF">2002-10-13T03:39:31Z</dcterms:created>
  <dcterms:modified xsi:type="dcterms:W3CDTF">2024-11-29T06:39:03Z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0x0101003369A81CF962F34D821FEEFC0AE15142</vt:lpwstr>
  </property>
  <property fmtid="{D5CDD505-2E9C-101B-9397-08002B2CF9AE}" pid="3" name="MediaServiceImageTags">
    <vt:lpwstr/>
  </property>
</Properties>
</file>