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N19_kanbou01\大臣官房秘書課\参事官（厚生・人事業務）\17　共済本部班\10 総括係\32 事務連絡協議会\現物給与の範囲（年金一元化）\R02.03.23 価格改定\"/>
    </mc:Choice>
  </mc:AlternateContent>
  <xr:revisionPtr revIDLastSave="0" documentId="13_ncr:101_{CACC7BA2-CC94-45C3-8B35-E1F791507D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01" sheetId="7" r:id="rId1"/>
  </sheets>
  <definedNames>
    <definedName name="_xlnm.Print_Area" localSheetId="0">sheet01!$B$1:$L$24</definedName>
    <definedName name="_xlnm.Print_Titles" localSheetId="0">sheet01!$13:$14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7" l="1"/>
  <c r="G22" i="7" s="1"/>
  <c r="H22" i="7" s="1"/>
  <c r="J22" i="7" s="1"/>
  <c r="L22" i="7" s="1"/>
  <c r="F19" i="7"/>
  <c r="G19" i="7" s="1"/>
  <c r="H19" i="7" s="1"/>
  <c r="J19" i="7" s="1"/>
  <c r="L19" i="7" s="1"/>
  <c r="F16" i="7"/>
  <c r="G16" i="7" s="1"/>
  <c r="H16" i="7" s="1"/>
  <c r="J16" i="7" s="1"/>
  <c r="L16" i="7" s="1"/>
  <c r="F15" i="7"/>
  <c r="F18" i="7" l="1"/>
  <c r="G18" i="7" s="1"/>
  <c r="H18" i="7" s="1"/>
  <c r="J18" i="7" s="1"/>
  <c r="L18" i="7" s="1"/>
  <c r="L20" i="7" s="1"/>
  <c r="G15" i="7"/>
  <c r="H15" i="7" s="1"/>
  <c r="J15" i="7" s="1"/>
  <c r="L15" i="7" s="1"/>
  <c r="L17" i="7" s="1"/>
  <c r="F21" i="7"/>
  <c r="G21" i="7" s="1"/>
  <c r="H21" i="7" s="1"/>
  <c r="J21" i="7" s="1"/>
  <c r="L21" i="7" s="1"/>
  <c r="L23" i="7" s="1"/>
</calcChain>
</file>

<file path=xl/sharedStrings.xml><?xml version="1.0" encoding="utf-8"?>
<sst xmlns="http://schemas.openxmlformats.org/spreadsheetml/2006/main" count="28" uniqueCount="22">
  <si>
    <t>延べ面積
（㎡）</t>
    <rPh sb="0" eb="1">
      <t>ノ</t>
    </rPh>
    <rPh sb="2" eb="4">
      <t>メンセキ</t>
    </rPh>
    <phoneticPr fontId="18"/>
  </si>
  <si>
    <t>【現物給与額試算表】（計算例）</t>
    <rPh sb="1" eb="3">
      <t>ゲンブツ</t>
    </rPh>
    <rPh sb="3" eb="5">
      <t>キュウヨ</t>
    </rPh>
    <rPh sb="5" eb="6">
      <t>ガク</t>
    </rPh>
    <rPh sb="6" eb="9">
      <t>シサンヒョウ</t>
    </rPh>
    <rPh sb="11" eb="14">
      <t>ケイサンレイ</t>
    </rPh>
    <phoneticPr fontId="18"/>
  </si>
  <si>
    <t>組合員氏名
（宿舎名）</t>
    <rPh sb="0" eb="3">
      <t>クミアイイン</t>
    </rPh>
    <rPh sb="3" eb="5">
      <t>シメイ</t>
    </rPh>
    <rPh sb="7" eb="9">
      <t>シュクシャ</t>
    </rPh>
    <rPh sb="9" eb="10">
      <t>メイ</t>
    </rPh>
    <phoneticPr fontId="18"/>
  </si>
  <si>
    <t>○○
9-307</t>
    <phoneticPr fontId="25"/>
  </si>
  <si>
    <t>××
4-112</t>
    <phoneticPr fontId="25"/>
  </si>
  <si>
    <t>東京　一郎
（本省勤務）</t>
    <rPh sb="0" eb="2">
      <t>トウキョウ</t>
    </rPh>
    <rPh sb="3" eb="5">
      <t>イチロウ</t>
    </rPh>
    <rPh sb="7" eb="9">
      <t>ホンショウ</t>
    </rPh>
    <rPh sb="9" eb="11">
      <t>キンム</t>
    </rPh>
    <phoneticPr fontId="25"/>
  </si>
  <si>
    <t>東京　次郎
（本省勤務）</t>
    <rPh sb="0" eb="2">
      <t>トウキョウ</t>
    </rPh>
    <rPh sb="3" eb="5">
      <t>ジロウ</t>
    </rPh>
    <rPh sb="7" eb="9">
      <t>ホンショウ</t>
    </rPh>
    <rPh sb="9" eb="11">
      <t>キンム</t>
    </rPh>
    <phoneticPr fontId="25"/>
  </si>
  <si>
    <t>【機密性２】</t>
    <rPh sb="1" eb="4">
      <t>キミツセイ</t>
    </rPh>
    <phoneticPr fontId="18"/>
  </si>
  <si>
    <t>【農林水産省共済組合員限り】</t>
    <rPh sb="1" eb="3">
      <t>ノウリン</t>
    </rPh>
    <rPh sb="3" eb="6">
      <t>スイサンショウ</t>
    </rPh>
    <rPh sb="6" eb="8">
      <t>キョウサイ</t>
    </rPh>
    <rPh sb="8" eb="10">
      <t>クミアイ</t>
    </rPh>
    <rPh sb="10" eb="11">
      <t>イン</t>
    </rPh>
    <rPh sb="11" eb="12">
      <t>カギ</t>
    </rPh>
    <phoneticPr fontId="18"/>
  </si>
  <si>
    <t>現物給与額（円）
【Ｄ＝Ｂ×Ｃ】
（円未満切捨て）</t>
    <rPh sb="0" eb="2">
      <t>ゲンブツ</t>
    </rPh>
    <rPh sb="2" eb="4">
      <t>キュウヨ</t>
    </rPh>
    <rPh sb="4" eb="5">
      <t>ガク</t>
    </rPh>
    <rPh sb="6" eb="7">
      <t>エン</t>
    </rPh>
    <rPh sb="18" eb="19">
      <t>エン</t>
    </rPh>
    <rPh sb="19" eb="21">
      <t>ミマン</t>
    </rPh>
    <rPh sb="21" eb="22">
      <t>キ</t>
    </rPh>
    <rPh sb="22" eb="23">
      <t>ス</t>
    </rPh>
    <phoneticPr fontId="18"/>
  </si>
  <si>
    <t>現物給与額の計算例</t>
    <rPh sb="0" eb="2">
      <t>ゲンブツ</t>
    </rPh>
    <rPh sb="2" eb="4">
      <t>キュウヨ</t>
    </rPh>
    <rPh sb="4" eb="5">
      <t>ガク</t>
    </rPh>
    <rPh sb="6" eb="9">
      <t>ケイサンレイ</t>
    </rPh>
    <phoneticPr fontId="18"/>
  </si>
  <si>
    <t>現行</t>
    <rPh sb="0" eb="2">
      <t>ゲンコウ</t>
    </rPh>
    <phoneticPr fontId="18"/>
  </si>
  <si>
    <t>改定後</t>
    <rPh sb="0" eb="2">
      <t>カイテイ</t>
    </rPh>
    <rPh sb="2" eb="3">
      <t>ゴ</t>
    </rPh>
    <phoneticPr fontId="18"/>
  </si>
  <si>
    <t>差額</t>
    <rPh sb="0" eb="2">
      <t>サガク</t>
    </rPh>
    <phoneticPr fontId="18"/>
  </si>
  <si>
    <t>埼玉　太郎
（関東農政局勤務）</t>
    <rPh sb="0" eb="2">
      <t>サイタマ</t>
    </rPh>
    <rPh sb="3" eb="5">
      <t>タロウ</t>
    </rPh>
    <rPh sb="7" eb="9">
      <t>カントウ</t>
    </rPh>
    <rPh sb="9" eb="12">
      <t>ノウセイキョク</t>
    </rPh>
    <rPh sb="12" eb="14">
      <t>キンム</t>
    </rPh>
    <phoneticPr fontId="25"/>
  </si>
  <si>
    <t>居住面積割合
（％）</t>
    <rPh sb="0" eb="2">
      <t>キョジュウ</t>
    </rPh>
    <rPh sb="2" eb="4">
      <t>メンセキ</t>
    </rPh>
    <rPh sb="4" eb="6">
      <t>ワリアイ</t>
    </rPh>
    <phoneticPr fontId="18"/>
  </si>
  <si>
    <r>
      <rPr>
        <sz val="14"/>
        <color theme="1"/>
        <rFont val="ＭＳ Ｐゴシック"/>
        <family val="3"/>
        <charset val="128"/>
        <scheme val="minor"/>
      </rPr>
      <t>１畳換算</t>
    </r>
    <r>
      <rPr>
        <sz val="12"/>
        <color theme="1"/>
        <rFont val="ＭＳ Ｐゴシック"/>
        <family val="2"/>
        <charset val="128"/>
        <scheme val="minor"/>
      </rPr>
      <t xml:space="preserve">
【Ｂ＝Ａ÷1.65㎡】</t>
    </r>
    <rPh sb="1" eb="2">
      <t>ジョウ</t>
    </rPh>
    <rPh sb="2" eb="4">
      <t>カンサン</t>
    </rPh>
    <phoneticPr fontId="18"/>
  </si>
  <si>
    <t>宿舎料
（円）
【Ｅ】</t>
    <rPh sb="0" eb="2">
      <t>シュクシャ</t>
    </rPh>
    <rPh sb="2" eb="3">
      <t>リョウ</t>
    </rPh>
    <rPh sb="5" eb="6">
      <t>エン</t>
    </rPh>
    <phoneticPr fontId="18"/>
  </si>
  <si>
    <t>最終価額
（円）
【Ｆ＝Ｄ－Ｅ】</t>
    <rPh sb="0" eb="2">
      <t>サイシュウ</t>
    </rPh>
    <rPh sb="2" eb="4">
      <t>カガク</t>
    </rPh>
    <rPh sb="6" eb="7">
      <t>エン</t>
    </rPh>
    <phoneticPr fontId="18"/>
  </si>
  <si>
    <r>
      <rPr>
        <sz val="13"/>
        <color theme="1"/>
        <rFont val="ＭＳ Ｐゴシック"/>
        <family val="3"/>
        <charset val="128"/>
        <scheme val="minor"/>
      </rPr>
      <t xml:space="preserve">（厚労省告示）単価
</t>
    </r>
    <r>
      <rPr>
        <sz val="12"/>
        <color theme="1"/>
        <rFont val="ＭＳ Ｐゴシック"/>
        <family val="2"/>
        <charset val="128"/>
        <scheme val="minor"/>
      </rPr>
      <t>（円/畳）【Ｃ】</t>
    </r>
    <rPh sb="7" eb="9">
      <t>タンカ</t>
    </rPh>
    <rPh sb="11" eb="12">
      <t>エン</t>
    </rPh>
    <rPh sb="13" eb="14">
      <t>ジョウ</t>
    </rPh>
    <phoneticPr fontId="18"/>
  </si>
  <si>
    <t>居住面積（㎡）
【Ａ＝延べ面積×居住面積割合】</t>
    <rPh sb="0" eb="2">
      <t>キョジュウ</t>
    </rPh>
    <rPh sb="2" eb="4">
      <t>メンセキ</t>
    </rPh>
    <rPh sb="11" eb="12">
      <t>ノ</t>
    </rPh>
    <rPh sb="13" eb="15">
      <t>メンセキ</t>
    </rPh>
    <rPh sb="16" eb="18">
      <t>キョジュウ</t>
    </rPh>
    <rPh sb="18" eb="20">
      <t>メンセキ</t>
    </rPh>
    <rPh sb="20" eb="22">
      <t>ワリアイ</t>
    </rPh>
    <phoneticPr fontId="18"/>
  </si>
  <si>
    <t>△△
6-23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</si>
</sst>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3" fillId="0" borderId="16" xfId="0" applyFont="1" applyFill="1" applyBorder="1" applyAlignment="1">
      <alignment horizontal="right" vertical="center"/>
    </xf>
    <xf numFmtId="38" fontId="23" fillId="0" borderId="16" xfId="42" applyFont="1" applyFill="1" applyBorder="1" applyAlignment="1">
      <alignment horizontal="right" vertical="center"/>
    </xf>
    <xf numFmtId="40" fontId="22" fillId="0" borderId="16" xfId="0" applyNumberFormat="1" applyFont="1" applyFill="1" applyBorder="1" applyAlignment="1" applyProtection="1">
      <alignment horizontal="center" vertical="center"/>
      <protection locked="0"/>
    </xf>
    <xf numFmtId="9" fontId="23" fillId="0" borderId="16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>
      <alignment vertical="center"/>
    </xf>
    <xf numFmtId="176" fontId="23" fillId="33" borderId="17" xfId="42" applyNumberFormat="1" applyFont="1" applyFill="1" applyBorder="1">
      <alignment vertical="center"/>
    </xf>
    <xf numFmtId="0" fontId="23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vertical="center"/>
    </xf>
    <xf numFmtId="40" fontId="22" fillId="0" borderId="12" xfId="0" applyNumberFormat="1" applyFont="1" applyFill="1" applyBorder="1" applyAlignment="1" applyProtection="1">
      <alignment horizontal="center" vertical="center"/>
      <protection locked="0"/>
    </xf>
    <xf numFmtId="9" fontId="23" fillId="0" borderId="1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>
      <alignment vertical="center"/>
    </xf>
    <xf numFmtId="0" fontId="23" fillId="0" borderId="12" xfId="0" applyFont="1" applyFill="1" applyBorder="1" applyAlignment="1">
      <alignment horizontal="right" vertical="center"/>
    </xf>
    <xf numFmtId="38" fontId="23" fillId="0" borderId="12" xfId="42" applyFont="1" applyFill="1" applyBorder="1" applyAlignment="1">
      <alignment horizontal="right" vertical="center"/>
    </xf>
    <xf numFmtId="176" fontId="23" fillId="33" borderId="11" xfId="42" applyNumberFormat="1" applyFont="1" applyFill="1" applyBorder="1">
      <alignment vertical="center"/>
    </xf>
    <xf numFmtId="38" fontId="23" fillId="34" borderId="16" xfId="42" applyFont="1" applyFill="1" applyBorder="1" applyAlignment="1">
      <alignment horizontal="right" vertical="center"/>
    </xf>
    <xf numFmtId="38" fontId="24" fillId="34" borderId="16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top" wrapText="1"/>
    </xf>
    <xf numFmtId="0" fontId="30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9" fontId="23" fillId="0" borderId="14" xfId="0" applyNumberFormat="1" applyFont="1" applyFill="1" applyBorder="1" applyAlignment="1">
      <alignment horizontal="center" vertical="center"/>
    </xf>
    <xf numFmtId="0" fontId="23" fillId="0" borderId="14" xfId="0" applyNumberFormat="1" applyFont="1" applyFill="1" applyBorder="1">
      <alignment vertical="center"/>
    </xf>
    <xf numFmtId="0" fontId="23" fillId="0" borderId="14" xfId="0" applyFont="1" applyFill="1" applyBorder="1" applyAlignment="1">
      <alignment horizontal="right" vertical="center"/>
    </xf>
    <xf numFmtId="38" fontId="23" fillId="34" borderId="14" xfId="42" applyFont="1" applyFill="1" applyBorder="1" applyAlignment="1">
      <alignment horizontal="right" vertical="center"/>
    </xf>
    <xf numFmtId="38" fontId="23" fillId="0" borderId="14" xfId="42" applyFont="1" applyFill="1" applyBorder="1" applyAlignment="1">
      <alignment horizontal="right" vertical="center"/>
    </xf>
    <xf numFmtId="38" fontId="24" fillId="34" borderId="14" xfId="0" applyNumberFormat="1" applyFont="1" applyFill="1" applyBorder="1" applyAlignment="1" applyProtection="1">
      <alignment vertical="center"/>
      <protection locked="0"/>
    </xf>
    <xf numFmtId="176" fontId="23" fillId="33" borderId="13" xfId="42" applyNumberFormat="1" applyFont="1" applyFill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 applyAlignment="1">
      <alignment vertical="top" wrapText="1"/>
    </xf>
    <xf numFmtId="0" fontId="0" fillId="0" borderId="16" xfId="0" applyFill="1" applyBorder="1">
      <alignment vertical="center"/>
    </xf>
    <xf numFmtId="38" fontId="24" fillId="34" borderId="12" xfId="0" applyNumberFormat="1" applyFont="1" applyFill="1" applyBorder="1" applyAlignment="1" applyProtection="1">
      <alignment vertical="center"/>
      <protection locked="0"/>
    </xf>
    <xf numFmtId="0" fontId="0" fillId="34" borderId="16" xfId="0" applyFill="1" applyBorder="1" applyAlignment="1">
      <alignment horizontal="center" vertical="center"/>
    </xf>
    <xf numFmtId="0" fontId="0" fillId="34" borderId="16" xfId="0" applyFill="1" applyBorder="1">
      <alignment vertical="center"/>
    </xf>
    <xf numFmtId="40" fontId="22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7" xfId="0" applyFont="1" applyFill="1" applyBorder="1" applyAlignment="1">
      <alignment horizontal="center" vertical="center" shrinkToFit="1"/>
    </xf>
    <xf numFmtId="38" fontId="35" fillId="34" borderId="12" xfId="42" applyFont="1" applyFill="1" applyBorder="1" applyAlignment="1">
      <alignment horizontal="right" vertical="center"/>
    </xf>
    <xf numFmtId="0" fontId="34" fillId="0" borderId="24" xfId="0" applyFont="1" applyFill="1" applyBorder="1" applyAlignment="1" applyProtection="1">
      <alignment horizontal="center" vertical="center" wrapText="1"/>
      <protection locked="0"/>
    </xf>
    <xf numFmtId="0" fontId="34" fillId="0" borderId="25" xfId="0" applyFont="1" applyFill="1" applyBorder="1" applyAlignment="1" applyProtection="1">
      <alignment horizontal="center" vertical="center" wrapText="1"/>
      <protection locked="0"/>
    </xf>
    <xf numFmtId="0" fontId="34" fillId="0" borderId="26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 wrapText="1"/>
      <protection locked="0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 shrinkToFit="1"/>
    </xf>
    <xf numFmtId="0" fontId="26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32" fillId="34" borderId="14" xfId="0" applyFont="1" applyFill="1" applyBorder="1" applyAlignment="1">
      <alignment horizontal="center" vertical="center" wrapText="1"/>
    </xf>
    <xf numFmtId="0" fontId="33" fillId="34" borderId="16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569798</xdr:colOff>
      <xdr:row>9</xdr:row>
      <xdr:rowOff>54429</xdr:rowOff>
    </xdr:from>
    <xdr:to>
      <xdr:col>11</xdr:col>
      <xdr:colOff>1034143</xdr:colOff>
      <xdr:row>11</xdr:row>
      <xdr:rowOff>13607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35619" y="2843893"/>
          <a:ext cx="1471274" cy="653143"/>
        </a:xfrm>
        <a:prstGeom prst="wedgeRoundRectCallout">
          <a:avLst>
            <a:gd name="adj1" fmla="val 22352"/>
            <a:gd name="adj2" fmla="val 137072"/>
            <a:gd name="adj3" fmla="val 16667"/>
          </a:avLst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chemeClr val="tx1"/>
              </a:solidFill>
              <a:latin typeface="+mn-ea"/>
              <a:ea typeface="+mn-ea"/>
            </a:rPr>
            <a:t>固定的給与に</a:t>
          </a:r>
          <a:endParaRPr kumimoji="1" lang="en-US" altLang="ja-JP" sz="13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  <a:latin typeface="+mn-ea"/>
              <a:ea typeface="+mn-ea"/>
            </a:rPr>
            <a:t>加算される金額</a:t>
          </a:r>
        </a:p>
      </xdr:txBody>
    </xdr:sp>
    <xdr:clientData/>
  </xdr:twoCellAnchor>
  <xdr:twoCellAnchor>
    <xdr:from>
      <xdr:col>14</xdr:col>
      <xdr:colOff>408212</xdr:colOff>
      <xdr:row>14</xdr:row>
      <xdr:rowOff>285751</xdr:rowOff>
    </xdr:from>
    <xdr:to>
      <xdr:col>17</xdr:col>
      <xdr:colOff>530678</xdr:colOff>
      <xdr:row>17</xdr:row>
      <xdr:rowOff>476251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2845141" y="6313715"/>
          <a:ext cx="2163537" cy="7620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①25㎡未満（a型）：41％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②25㎡以上55㎡未満（b型）：56％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③55㎡以上80㎡未満（c,d型）：62％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④80㎡以上（e型）：66％</a:t>
          </a:r>
        </a:p>
      </xdr:txBody>
    </xdr:sp>
    <xdr:clientData/>
  </xdr:twoCellAnchor>
  <xdr:twoCellAnchor>
    <xdr:from>
      <xdr:col>4</xdr:col>
      <xdr:colOff>598713</xdr:colOff>
      <xdr:row>7</xdr:row>
      <xdr:rowOff>190499</xdr:rowOff>
    </xdr:from>
    <xdr:to>
      <xdr:col>7</xdr:col>
      <xdr:colOff>503464</xdr:colOff>
      <xdr:row>10</xdr:row>
      <xdr:rowOff>272144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442606" y="2272392"/>
          <a:ext cx="2843894" cy="1129395"/>
        </a:xfrm>
        <a:prstGeom prst="wedgeRoundRectCallout">
          <a:avLst>
            <a:gd name="adj1" fmla="val -21746"/>
            <a:gd name="adj2" fmla="val 109185"/>
            <a:gd name="adj3" fmla="val 16667"/>
          </a:avLst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①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25㎡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未満（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a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型）：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41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％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②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25㎡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以上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55㎡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未満（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型）：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56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％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③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55㎡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以上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80㎡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未満（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c,d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型）：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62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％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④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80㎡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以上（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e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型）：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66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5"/>
  <sheetViews>
    <sheetView tabSelected="1" view="pageBreakPreview" zoomScale="70" zoomScaleNormal="100" zoomScaleSheetLayoutView="70" workbookViewId="0">
      <selection activeCell="I1" sqref="I1"/>
    </sheetView>
  </sheetViews>
  <sheetFormatPr defaultRowHeight="13.5" x14ac:dyDescent="0.15"/>
  <cols>
    <col min="1" max="1" width="1.5" style="3" customWidth="1"/>
    <col min="2" max="2" width="7.125" style="1" customWidth="1"/>
    <col min="3" max="3" width="20" style="3" customWidth="1"/>
    <col min="4" max="4" width="8.75" style="3" customWidth="1"/>
    <col min="5" max="5" width="11.375" style="3" customWidth="1"/>
    <col min="6" max="6" width="10.875" style="3" customWidth="1"/>
    <col min="7" max="7" width="16.625" style="3" customWidth="1"/>
    <col min="8" max="8" width="19" style="3" customWidth="1"/>
    <col min="9" max="9" width="14.625" style="3" customWidth="1"/>
    <col min="10" max="10" width="16.125" style="3" customWidth="1"/>
    <col min="11" max="11" width="13.125" style="3" customWidth="1"/>
    <col min="12" max="12" width="14.875" style="3" customWidth="1"/>
    <col min="13" max="13" width="1.5" style="3" customWidth="1"/>
    <col min="14" max="16384" width="9" style="3"/>
  </cols>
  <sheetData>
    <row r="1" spans="2:12" ht="21" customHeight="1" x14ac:dyDescent="0.15">
      <c r="B1" s="26" t="s">
        <v>7</v>
      </c>
      <c r="L1" s="10" t="s">
        <v>8</v>
      </c>
    </row>
    <row r="2" spans="2:12" ht="21" customHeight="1" x14ac:dyDescent="0.15">
      <c r="L2" s="11"/>
    </row>
    <row r="3" spans="2:12" ht="21" customHeight="1" x14ac:dyDescent="0.15">
      <c r="L3" s="11"/>
    </row>
    <row r="4" spans="2:12" ht="21" customHeight="1" x14ac:dyDescent="0.15">
      <c r="L4" s="11"/>
    </row>
    <row r="5" spans="2:12" ht="31.5" customHeight="1" x14ac:dyDescent="0.15">
      <c r="B5" s="59" t="s">
        <v>10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ht="24" customHeight="1" x14ac:dyDescent="0.15"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24" customHeight="1" x14ac:dyDescent="0.15"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28.5" customHeight="1" x14ac:dyDescent="0.15"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2:12" ht="26.25" customHeight="1" x14ac:dyDescent="0.15">
      <c r="C9" s="2"/>
      <c r="D9" s="12"/>
      <c r="E9" s="2"/>
      <c r="F9" s="2"/>
      <c r="G9" s="2"/>
      <c r="H9" s="2"/>
      <c r="I9" s="2"/>
      <c r="J9" s="2"/>
      <c r="K9" s="2"/>
      <c r="L9" s="2"/>
    </row>
    <row r="10" spans="2:12" ht="26.25" customHeight="1" x14ac:dyDescent="0.15"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ht="27.75" customHeight="1" x14ac:dyDescent="0.15"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37.5" customHeight="1" thickBot="1" x14ac:dyDescent="0.2">
      <c r="C12" s="22" t="s">
        <v>1</v>
      </c>
      <c r="D12" s="2"/>
      <c r="E12" s="2"/>
      <c r="F12" s="2"/>
      <c r="G12" s="2"/>
      <c r="H12" s="2"/>
      <c r="I12" s="2"/>
      <c r="J12" s="2"/>
      <c r="K12" s="2"/>
      <c r="L12" s="2"/>
    </row>
    <row r="13" spans="2:12" ht="34.5" customHeight="1" x14ac:dyDescent="0.15">
      <c r="C13" s="61" t="s">
        <v>2</v>
      </c>
      <c r="D13" s="62"/>
      <c r="E13" s="65" t="s">
        <v>0</v>
      </c>
      <c r="F13" s="67" t="s">
        <v>15</v>
      </c>
      <c r="G13" s="69" t="s">
        <v>20</v>
      </c>
      <c r="H13" s="71" t="s">
        <v>16</v>
      </c>
      <c r="I13" s="73" t="s">
        <v>19</v>
      </c>
      <c r="J13" s="75" t="s">
        <v>9</v>
      </c>
      <c r="K13" s="77" t="s">
        <v>17</v>
      </c>
      <c r="L13" s="79" t="s">
        <v>18</v>
      </c>
    </row>
    <row r="14" spans="2:12" ht="34.5" customHeight="1" thickBot="1" x14ac:dyDescent="0.2">
      <c r="C14" s="63"/>
      <c r="D14" s="64"/>
      <c r="E14" s="66"/>
      <c r="F14" s="68"/>
      <c r="G14" s="70"/>
      <c r="H14" s="72"/>
      <c r="I14" s="74"/>
      <c r="J14" s="76"/>
      <c r="K14" s="78"/>
      <c r="L14" s="80"/>
    </row>
    <row r="15" spans="2:12" ht="41.25" customHeight="1" x14ac:dyDescent="0.15">
      <c r="B15" s="41" t="s">
        <v>11</v>
      </c>
      <c r="C15" s="49" t="s">
        <v>5</v>
      </c>
      <c r="D15" s="54" t="s">
        <v>3</v>
      </c>
      <c r="E15" s="40">
        <v>56.23</v>
      </c>
      <c r="F15" s="27" t="str">
        <f>IF(AND(E15&gt;=1,E15&lt;25),"41%",IF(AND(E15&gt;=25,E15&lt;55),"56%",IF(AND(E15&gt;=55,E15&lt;80),"62%",IF(AND(E15&gt;=80),"66%",))))</f>
        <v>62%</v>
      </c>
      <c r="G15" s="28">
        <f t="shared" ref="G15:G18" si="0">E15*F15</f>
        <v>34.8626</v>
      </c>
      <c r="H15" s="29">
        <f t="shared" ref="H15:H18" si="1">G15/1.65</f>
        <v>21.128848484848486</v>
      </c>
      <c r="I15" s="30">
        <v>2590</v>
      </c>
      <c r="J15" s="31">
        <f t="shared" ref="J15:J18" si="2">ROUNDDOWN(H15*I15,0)</f>
        <v>54723</v>
      </c>
      <c r="K15" s="32">
        <v>8680</v>
      </c>
      <c r="L15" s="33">
        <f t="shared" ref="L15:L18" si="3">J15-K15</f>
        <v>46043</v>
      </c>
    </row>
    <row r="16" spans="2:12" ht="41.25" customHeight="1" x14ac:dyDescent="0.15">
      <c r="B16" s="42" t="s">
        <v>12</v>
      </c>
      <c r="C16" s="50"/>
      <c r="D16" s="55"/>
      <c r="E16" s="13">
        <v>56.23</v>
      </c>
      <c r="F16" s="14" t="str">
        <f>IF(AND(E16&gt;=1,E16&lt;25),"41%",IF(AND(E16&gt;=25,E16&lt;55),"56%",IF(AND(E16&gt;=55,E16&lt;80),"62%",IF(AND(E16&gt;=80),"66%",))))</f>
        <v>62%</v>
      </c>
      <c r="G16" s="15">
        <f t="shared" ref="G16" si="4">E16*F16</f>
        <v>34.8626</v>
      </c>
      <c r="H16" s="16">
        <f t="shared" ref="H16" si="5">G16/1.65</f>
        <v>21.128848484848486</v>
      </c>
      <c r="I16" s="48">
        <v>2830</v>
      </c>
      <c r="J16" s="17">
        <f t="shared" ref="J16" si="6">ROUNDDOWN(H16*I16,0)</f>
        <v>59794</v>
      </c>
      <c r="K16" s="37">
        <v>8680</v>
      </c>
      <c r="L16" s="18">
        <f t="shared" ref="L16" si="7">J16-K16</f>
        <v>51114</v>
      </c>
    </row>
    <row r="17" spans="2:12" ht="41.25" customHeight="1" thickBot="1" x14ac:dyDescent="0.2">
      <c r="B17" s="43" t="s">
        <v>13</v>
      </c>
      <c r="C17" s="51"/>
      <c r="D17" s="56"/>
      <c r="E17" s="6"/>
      <c r="F17" s="7"/>
      <c r="G17" s="8"/>
      <c r="H17" s="4"/>
      <c r="I17" s="19"/>
      <c r="J17" s="5"/>
      <c r="K17" s="20"/>
      <c r="L17" s="9">
        <f>L16-L15</f>
        <v>5071</v>
      </c>
    </row>
    <row r="18" spans="2:12" ht="41.25" customHeight="1" x14ac:dyDescent="0.15">
      <c r="B18" s="44" t="s">
        <v>11</v>
      </c>
      <c r="C18" s="49" t="s">
        <v>6</v>
      </c>
      <c r="D18" s="54" t="s">
        <v>21</v>
      </c>
      <c r="E18" s="40">
        <v>24.76</v>
      </c>
      <c r="F18" s="27" t="str">
        <f t="shared" ref="F18" si="8">IF(AND(E18&gt;=1,E18&lt;25),"41%",IF(AND(E18&gt;=25,E18&lt;55),"56%",IF(AND(E18&gt;=55,E18&lt;80),"62%",IF(AND(E18&gt;=80),"66%",))))</f>
        <v>41%</v>
      </c>
      <c r="G18" s="28">
        <f t="shared" si="0"/>
        <v>10.1516</v>
      </c>
      <c r="H18" s="29">
        <f t="shared" si="1"/>
        <v>6.1524848484848489</v>
      </c>
      <c r="I18" s="30">
        <v>2590</v>
      </c>
      <c r="J18" s="31">
        <f t="shared" si="2"/>
        <v>15934</v>
      </c>
      <c r="K18" s="32">
        <v>12836</v>
      </c>
      <c r="L18" s="33">
        <f t="shared" si="3"/>
        <v>3098</v>
      </c>
    </row>
    <row r="19" spans="2:12" ht="41.25" customHeight="1" x14ac:dyDescent="0.15">
      <c r="B19" s="45" t="s">
        <v>12</v>
      </c>
      <c r="C19" s="50"/>
      <c r="D19" s="55"/>
      <c r="E19" s="13">
        <v>24.76</v>
      </c>
      <c r="F19" s="14" t="str">
        <f t="shared" ref="F19" si="9">IF(AND(E19&gt;=1,E19&lt;25),"41%",IF(AND(E19&gt;=25,E19&lt;55),"56%",IF(AND(E19&gt;=55,E19&lt;80),"62%",IF(AND(E19&gt;=80),"66%",))))</f>
        <v>41%</v>
      </c>
      <c r="G19" s="15">
        <f t="shared" ref="G19" si="10">E19*F19</f>
        <v>10.1516</v>
      </c>
      <c r="H19" s="16">
        <f t="shared" ref="H19" si="11">G19/1.65</f>
        <v>6.1524848484848489</v>
      </c>
      <c r="I19" s="48">
        <v>2830</v>
      </c>
      <c r="J19" s="17">
        <f t="shared" ref="J19" si="12">ROUNDDOWN(H19*I19,0)</f>
        <v>17411</v>
      </c>
      <c r="K19" s="37">
        <v>12836</v>
      </c>
      <c r="L19" s="18">
        <f t="shared" ref="L19" si="13">J19-K19</f>
        <v>4575</v>
      </c>
    </row>
    <row r="20" spans="2:12" ht="41.25" customHeight="1" thickBot="1" x14ac:dyDescent="0.2">
      <c r="B20" s="46" t="s">
        <v>13</v>
      </c>
      <c r="C20" s="51"/>
      <c r="D20" s="56"/>
      <c r="E20" s="6"/>
      <c r="F20" s="7"/>
      <c r="G20" s="8"/>
      <c r="H20" s="4"/>
      <c r="I20" s="19"/>
      <c r="J20" s="5"/>
      <c r="K20" s="20"/>
      <c r="L20" s="9">
        <f>L19-L18</f>
        <v>1477</v>
      </c>
    </row>
    <row r="21" spans="2:12" ht="41.25" customHeight="1" x14ac:dyDescent="0.15">
      <c r="B21" s="47" t="s">
        <v>11</v>
      </c>
      <c r="C21" s="49" t="s">
        <v>14</v>
      </c>
      <c r="D21" s="54" t="s">
        <v>4</v>
      </c>
      <c r="E21" s="40">
        <v>34.04</v>
      </c>
      <c r="F21" s="27" t="str">
        <f>IF(AND(E21&gt;=1,E21&lt;25),"41%",IF(AND(E21&gt;=25,E21&lt;55),"56%",IF(AND(E21&gt;=55,E21&lt;80),"62%",IF(AND(E21&gt;=80),"66%",))))</f>
        <v>56%</v>
      </c>
      <c r="G21" s="28">
        <f>E21*F21</f>
        <v>19.0624</v>
      </c>
      <c r="H21" s="29">
        <f>G21/1.65</f>
        <v>11.552969696969697</v>
      </c>
      <c r="I21" s="30">
        <v>1750</v>
      </c>
      <c r="J21" s="31">
        <f>ROUNDDOWN(H21*I21,0)</f>
        <v>20217</v>
      </c>
      <c r="K21" s="32">
        <v>19249</v>
      </c>
      <c r="L21" s="33">
        <f>J21-K21</f>
        <v>968</v>
      </c>
    </row>
    <row r="22" spans="2:12" ht="41.25" customHeight="1" x14ac:dyDescent="0.15">
      <c r="B22" s="42" t="s">
        <v>12</v>
      </c>
      <c r="C22" s="52"/>
      <c r="D22" s="57"/>
      <c r="E22" s="13">
        <v>34.04</v>
      </c>
      <c r="F22" s="14" t="str">
        <f>IF(AND(E22&gt;=1,E22&lt;25),"41%",IF(AND(E22&gt;=25,E22&lt;55),"56%",IF(AND(E22&gt;=55,E22&lt;80),"62%",IF(AND(E22&gt;=80),"66%",))))</f>
        <v>56%</v>
      </c>
      <c r="G22" s="15">
        <f>E22*F22</f>
        <v>19.0624</v>
      </c>
      <c r="H22" s="16">
        <f>G22/1.65</f>
        <v>11.552969696969697</v>
      </c>
      <c r="I22" s="48">
        <v>1810</v>
      </c>
      <c r="J22" s="17">
        <f>ROUNDDOWN(H22*I22,0)</f>
        <v>20910</v>
      </c>
      <c r="K22" s="37">
        <v>19249</v>
      </c>
      <c r="L22" s="18">
        <f>J22-K22</f>
        <v>1661</v>
      </c>
    </row>
    <row r="23" spans="2:12" ht="41.25" customHeight="1" thickBot="1" x14ac:dyDescent="0.2">
      <c r="B23" s="43" t="s">
        <v>13</v>
      </c>
      <c r="C23" s="53"/>
      <c r="D23" s="58"/>
      <c r="E23" s="34"/>
      <c r="F23" s="35"/>
      <c r="G23" s="35"/>
      <c r="H23" s="35"/>
      <c r="I23" s="38"/>
      <c r="J23" s="36"/>
      <c r="K23" s="39"/>
      <c r="L23" s="9">
        <f>L22-L21</f>
        <v>693</v>
      </c>
    </row>
    <row r="24" spans="2:12" ht="21.75" customHeight="1" x14ac:dyDescent="0.15">
      <c r="C24" s="1"/>
      <c r="D24" s="1"/>
      <c r="E24" s="1"/>
      <c r="F24" s="21"/>
      <c r="G24" s="21"/>
      <c r="H24" s="21"/>
      <c r="I24" s="1"/>
    </row>
    <row r="25" spans="2:12" ht="26.25" customHeight="1" x14ac:dyDescent="0.15">
      <c r="F25" s="21"/>
      <c r="G25" s="21"/>
      <c r="H25" s="21"/>
      <c r="L25" s="23"/>
    </row>
  </sheetData>
  <mergeCells count="11">
    <mergeCell ref="B5:L5"/>
    <mergeCell ref="C8:L8"/>
    <mergeCell ref="C13:D14"/>
    <mergeCell ref="E13:E14"/>
    <mergeCell ref="F13:F14"/>
    <mergeCell ref="G13:G14"/>
    <mergeCell ref="H13:H14"/>
    <mergeCell ref="I13:I14"/>
    <mergeCell ref="J13:J14"/>
    <mergeCell ref="K13:K14"/>
    <mergeCell ref="L13:L14"/>
  </mergeCells>
  <phoneticPr fontId="18"/>
  <dataValidations count="1">
    <dataValidation imeMode="hiragana" allowBlank="1" showInputMessage="1" showErrorMessage="1" sqref="C15:C21" xr:uid="{00000000-0002-0000-0000-000000000000}"/>
  </dataValidations>
  <printOptions horizontalCentered="1"/>
  <pageMargins left="0.43" right="0.31496062992125984" top="0.78740157480314965" bottom="0.35433070866141736" header="0.47244094488188981" footer="0.23622047244094491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sheet01</vt:lpstr>
      <vt:lpstr>sheet01!Print_Area</vt:lpstr>
      <vt:lpstr>sheet01!Print_Titles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伊藤仁</dc:creator>
  <cp:lastModifiedBy>大伴　崇</cp:lastModifiedBy>
  <cp:lastPrinted>2016-02-24T08:13:59Z</cp:lastPrinted>
  <dcterms:created xsi:type="dcterms:W3CDTF">2015-07-17T01:09:59Z</dcterms:created>
  <dcterms:modified xsi:type="dcterms:W3CDTF">2021-03-23T11:28:21Z</dcterms:modified>
</cp:coreProperties>
</file>